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Me\Documents\RoteaProtocolReview\ProcessModel and FMECA\"/>
    </mc:Choice>
  </mc:AlternateContent>
  <xr:revisionPtr revIDLastSave="0" documentId="13_ncr:1_{5BCCBF07-5511-443C-90BC-FB7809FFCC56}" xr6:coauthVersionLast="47" xr6:coauthVersionMax="47" xr10:uidLastSave="{00000000-0000-0000-0000-000000000000}"/>
  <bookViews>
    <workbookView xWindow="-110" yWindow="-110" windowWidth="38620" windowHeight="21100" xr2:uid="{00000000-000D-0000-FFFF-FFFF00000000}"/>
  </bookViews>
  <sheets>
    <sheet name="Unified_FMECA" sheetId="1" r:id="rId1"/>
    <sheet name="FMECA-Policy" sheetId="4" r:id="rId2"/>
    <sheet name="Summary" sheetId="2" r:id="rId3"/>
  </sheets>
  <definedNames>
    <definedName name="_xlnm._FilterDatabase" localSheetId="0" hidden="1">Unified_FMECA!$A$3:$AG$77</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6" i="1" l="1"/>
  <c r="AE75" i="1"/>
  <c r="AE74" i="1"/>
  <c r="AE73" i="1"/>
  <c r="AE72" i="1"/>
  <c r="AE71" i="1"/>
  <c r="AE70" i="1"/>
  <c r="AE69" i="1"/>
  <c r="AE68" i="1"/>
  <c r="AE67" i="1"/>
  <c r="AE66" i="1"/>
  <c r="AE65" i="1"/>
  <c r="AE64" i="1"/>
  <c r="AE63" i="1"/>
  <c r="AE62" i="1"/>
  <c r="AE61" i="1"/>
  <c r="AE60" i="1"/>
  <c r="AE59" i="1"/>
  <c r="AE58" i="1"/>
  <c r="AE57" i="1"/>
  <c r="AE56" i="1"/>
  <c r="AE55" i="1"/>
  <c r="AE54" i="1"/>
  <c r="AE53" i="1"/>
  <c r="AE52" i="1"/>
  <c r="AE51" i="1"/>
  <c r="AE50" i="1"/>
  <c r="AE49" i="1"/>
  <c r="AE48" i="1"/>
  <c r="AE47" i="1"/>
  <c r="AE46" i="1"/>
  <c r="AE45" i="1"/>
  <c r="AE44" i="1"/>
  <c r="AE43" i="1"/>
  <c r="AE42" i="1"/>
  <c r="AE41" i="1"/>
  <c r="AE40" i="1"/>
  <c r="AE39" i="1"/>
  <c r="AE38" i="1"/>
  <c r="AE37" i="1"/>
  <c r="AE36" i="1"/>
  <c r="AE35" i="1"/>
  <c r="AE34" i="1"/>
  <c r="AE33" i="1"/>
  <c r="AE32" i="1"/>
  <c r="AE31" i="1"/>
  <c r="AE30" i="1"/>
  <c r="AE29" i="1"/>
  <c r="AE28" i="1"/>
  <c r="AE27" i="1"/>
  <c r="AE26" i="1"/>
  <c r="AE25" i="1"/>
  <c r="AE24" i="1"/>
  <c r="AE23" i="1"/>
  <c r="AE22" i="1"/>
  <c r="AE21" i="1"/>
  <c r="AE20" i="1"/>
  <c r="AE19" i="1"/>
  <c r="AE18" i="1"/>
  <c r="AE17" i="1"/>
  <c r="AE16" i="1"/>
  <c r="AE15" i="1"/>
  <c r="AE14" i="1"/>
  <c r="AE13" i="1"/>
  <c r="AE12" i="1"/>
  <c r="AE11" i="1"/>
  <c r="AE10" i="1"/>
  <c r="AE9" i="1"/>
  <c r="AE8" i="1"/>
  <c r="AE7" i="1"/>
  <c r="AE6" i="1"/>
  <c r="AE5" i="1"/>
  <c r="AE4" i="1"/>
  <c r="AD54" i="1"/>
  <c r="AD58" i="1"/>
  <c r="AD57" i="1"/>
  <c r="AD56" i="1"/>
  <c r="AD55" i="1"/>
  <c r="AD53" i="1"/>
  <c r="AD52" i="1"/>
  <c r="AD51" i="1"/>
  <c r="AD50" i="1"/>
  <c r="AD49" i="1"/>
  <c r="AD48" i="1"/>
  <c r="AD47" i="1"/>
  <c r="AD46" i="1"/>
  <c r="AD45" i="1"/>
  <c r="AD44" i="1"/>
  <c r="AD43" i="1"/>
  <c r="AD42" i="1"/>
  <c r="AD41" i="1"/>
  <c r="AD40" i="1"/>
  <c r="AD39" i="1"/>
  <c r="AD38" i="1"/>
  <c r="AD37" i="1"/>
  <c r="AD36" i="1"/>
  <c r="AD35" i="1"/>
  <c r="AD34" i="1"/>
  <c r="AD33" i="1"/>
  <c r="AD32" i="1"/>
  <c r="AD31" i="1"/>
  <c r="AD30" i="1"/>
  <c r="AD29" i="1"/>
  <c r="AD28" i="1"/>
  <c r="AD27" i="1"/>
  <c r="AD26" i="1"/>
  <c r="AD25" i="1"/>
  <c r="AD24" i="1"/>
  <c r="AD23" i="1"/>
  <c r="AD22" i="1"/>
  <c r="AD21" i="1"/>
  <c r="AD20" i="1"/>
  <c r="AD19" i="1"/>
  <c r="AD18" i="1"/>
  <c r="AD17" i="1"/>
  <c r="AD16" i="1"/>
  <c r="AD15" i="1"/>
  <c r="AD14" i="1"/>
  <c r="AD13" i="1"/>
  <c r="AD12" i="1"/>
  <c r="AD11" i="1"/>
  <c r="AD10" i="1"/>
  <c r="AD9" i="1"/>
  <c r="AD8" i="1"/>
  <c r="AD7" i="1"/>
  <c r="AD6" i="1"/>
  <c r="AD5" i="1"/>
  <c r="AD4" i="1"/>
  <c r="AD60" i="1"/>
  <c r="AD61" i="1"/>
  <c r="AD62" i="1"/>
  <c r="AD63" i="1"/>
  <c r="AD64" i="1"/>
  <c r="AD65" i="1"/>
  <c r="AD66" i="1"/>
  <c r="AD67" i="1"/>
  <c r="AD68" i="1"/>
  <c r="AD69" i="1"/>
  <c r="AD71" i="1"/>
  <c r="AD72" i="1"/>
  <c r="AD73" i="1"/>
  <c r="AD74" i="1"/>
  <c r="AD75" i="1"/>
  <c r="AD76" i="1"/>
  <c r="AD70" i="1"/>
  <c r="AC75" i="1"/>
  <c r="W75" i="1"/>
  <c r="AC76" i="1"/>
  <c r="W76" i="1"/>
  <c r="AC74" i="1"/>
  <c r="W74" i="1"/>
  <c r="AC73" i="1"/>
  <c r="W73" i="1"/>
  <c r="AC72" i="1"/>
  <c r="W72" i="1"/>
  <c r="AC71" i="1"/>
  <c r="W71" i="1"/>
  <c r="AC70" i="1"/>
  <c r="W70" i="1"/>
  <c r="AC69" i="1"/>
  <c r="W69" i="1"/>
  <c r="AC68" i="1"/>
  <c r="W68" i="1"/>
  <c r="AC67" i="1"/>
  <c r="W67" i="1"/>
  <c r="W5" i="1"/>
  <c r="W6" i="1"/>
  <c r="W7" i="1"/>
  <c r="W8" i="1"/>
  <c r="W9" i="1"/>
  <c r="W10"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4" i="1"/>
  <c r="AC66" i="1"/>
  <c r="AC65" i="1"/>
  <c r="AC64" i="1"/>
  <c r="AC63" i="1"/>
  <c r="AC62" i="1"/>
  <c r="AC61" i="1"/>
  <c r="AC60" i="1"/>
  <c r="AC58" i="1"/>
</calcChain>
</file>

<file path=xl/sharedStrings.xml><?xml version="1.0" encoding="utf-8"?>
<sst xmlns="http://schemas.openxmlformats.org/spreadsheetml/2006/main" count="1771" uniqueCount="866">
  <si>
    <t>FMECA ID</t>
  </si>
  <si>
    <t>Rule ID / Reference</t>
  </si>
  <si>
    <t>Source</t>
  </si>
  <si>
    <t>Application Area</t>
  </si>
  <si>
    <t>Lifecycle Phase</t>
  </si>
  <si>
    <t>System</t>
  </si>
  <si>
    <t>Subsystem</t>
  </si>
  <si>
    <t>Process Stage</t>
  </si>
  <si>
    <t>Process Step / Action</t>
  </si>
  <si>
    <t>Hazard Origin</t>
  </si>
  <si>
    <t>Hazard Class</t>
  </si>
  <si>
    <t>Hazard / Concern</t>
  </si>
  <si>
    <t>Failure Mode</t>
  </si>
  <si>
    <t>Failure Cause</t>
  </si>
  <si>
    <t>Failure Effect (Local)</t>
  </si>
  <si>
    <t>Failure Effect (System / Product / Batch)</t>
  </si>
  <si>
    <t>Current Prevention Controls</t>
  </si>
  <si>
    <t>Current Detection Controls</t>
  </si>
  <si>
    <t>Severity (S)</t>
  </si>
  <si>
    <t>Occurrence (O)</t>
  </si>
  <si>
    <t>Detection (D)</t>
  </si>
  <si>
    <t>Initial RPN</t>
  </si>
  <si>
    <t>Recommended Mitigation / Action</t>
  </si>
  <si>
    <t>Mitigation Type</t>
  </si>
  <si>
    <t>Residual Severity (S)</t>
  </si>
  <si>
    <t>Residual Occurrence (O)</t>
  </si>
  <si>
    <t>Residual Detection (D)</t>
  </si>
  <si>
    <t>Residual RPN</t>
  </si>
  <si>
    <t>Risk Priority Category</t>
  </si>
  <si>
    <t>Criticality Class</t>
  </si>
  <si>
    <t>Detection Basis</t>
  </si>
  <si>
    <t>Notes / Assumptions</t>
  </si>
  <si>
    <t>FM-AN9</t>
  </si>
  <si>
    <t>AN9</t>
  </si>
  <si>
    <t>Default Guideline</t>
  </si>
  <si>
    <t>Digital / Simulation</t>
  </si>
  <si>
    <t>Monitoring / Review</t>
  </si>
  <si>
    <t>Rotea Process Assurance Framework</t>
  </si>
  <si>
    <t>Protocol Definition / Static Analysis</t>
  </si>
  <si>
    <t>Simulation / Model Review</t>
  </si>
  <si>
    <t>Simulation / Model Review: Multiple protocol code blocks recognised</t>
  </si>
  <si>
    <t>sim_issues</t>
  </si>
  <si>
    <t>unknown</t>
  </si>
  <si>
    <t>Sub-protocols are defined.  These are used for recovery from a process fault state or to respond to different operating circumstances.  It is recommended the sub protocols be tested with the simulation.</t>
  </si>
  <si>
    <t>Multiple protocol code blocks recognised</t>
  </si>
  <si>
    <t>N/A - Simulation Hazard</t>
  </si>
  <si>
    <t>Reduced product recovery / quality impact</t>
  </si>
  <si>
    <t>Rule-based protocol review</t>
  </si>
  <si>
    <t>process/procedural</t>
  </si>
  <si>
    <t>CL1</t>
  </si>
  <si>
    <t>protocol review</t>
  </si>
  <si>
    <t>Exposure model: Once per Protocol | Residual risk fields intentionally left blank pending formal mitigation scoring in the application.</t>
  </si>
  <si>
    <t>FM-AV2</t>
  </si>
  <si>
    <t>AV2</t>
  </si>
  <si>
    <t>Volume Management</t>
  </si>
  <si>
    <t>Simulation / Model Review: Define Harvest volume</t>
  </si>
  <si>
    <t>performance_quality</t>
  </si>
  <si>
    <t>Harvest volume can be used as a trigger volume but not available in simulation (at least before cellsim) so a default value is applied</t>
  </si>
  <si>
    <t>Define Harvest volume</t>
  </si>
  <si>
    <t>None | Rule-based protocol review</t>
  </si>
  <si>
    <t>modify default ODS volume in Rules.json | None</t>
  </si>
  <si>
    <t>design/process</t>
  </si>
  <si>
    <t>CL2</t>
  </si>
  <si>
    <t>volume analysis</t>
  </si>
  <si>
    <t>FM-AN1</t>
  </si>
  <si>
    <t>AN1</t>
  </si>
  <si>
    <t>Kit Assembly</t>
  </si>
  <si>
    <t>Pre-Process</t>
  </si>
  <si>
    <t>Kit Configuration</t>
  </si>
  <si>
    <t>Kit Configuration: bag capacity must be greater than zero</t>
  </si>
  <si>
    <t>kit_assembly</t>
  </si>
  <si>
    <t>operation_execution</t>
  </si>
  <si>
    <t>Reagent and input bags must have a valid capacity greater than 0.</t>
  </si>
  <si>
    <t>bag capacity must be greater than zero</t>
  </si>
  <si>
    <t>N/A- Simulation Hazard</t>
  </si>
  <si>
    <t>logic error</t>
  </si>
  <si>
    <t>Protocol may not execute as intended</t>
  </si>
  <si>
    <t>apply setting to bag capacity | Rule-based protocol review</t>
  </si>
  <si>
    <t>check bag contents | Active bag capacity must be defined &gt;0</t>
  </si>
  <si>
    <t>FM-AV1</t>
  </si>
  <si>
    <t>AV1</t>
  </si>
  <si>
    <t>Kit Configuration: bag starting volumes</t>
  </si>
  <si>
    <t>Reagent bag starting volume must be sufficient for protocol, that is not &lt; the allocated threshold.</t>
  </si>
  <si>
    <t>bag starting volumes</t>
  </si>
  <si>
    <t>A common problem when looping operations may initiate an extra step that uses another volume of reagent for washing steps.  Occurs at the end of process.</t>
  </si>
  <si>
    <t>running out of reagent</t>
  </si>
  <si>
    <t>adjust bag starting volume to reflect simulated need
(?? If &gt; capacity??) | Rule-based protocol review</t>
  </si>
  <si>
    <t>automation/control</t>
  </si>
  <si>
    <t>FM-AV12</t>
  </si>
  <si>
    <t>AV12</t>
  </si>
  <si>
    <t>Kit Configuration: Maximum fluid volume in bag greater than bag capacity</t>
  </si>
  <si>
    <t>Maximum fluid volume in bag greater than bag capacity PLUS the guideline threshold value.  Generally bags are tolerant to over filling without creating excess pressure.  This guideline 'Alarm Level' is therefore set to a 'Warning'.  Edit the guideline to change threshold and/or alarm level.</t>
  </si>
  <si>
    <t>Maximum fluid volume in bag greater than bag capacity</t>
  </si>
  <si>
    <t>Run interruption or fluid transfer failure</t>
  </si>
  <si>
    <t>Increase bag capacity to value in Setting box | Rule-based protocol review</t>
  </si>
  <si>
    <t>review at end of analyse volumes | Final volume in bag greater than specified bag capacity</t>
  </si>
  <si>
    <t>FM-AV15</t>
  </si>
  <si>
    <t>AV15</t>
  </si>
  <si>
    <t>Kit Configuration: Bag volume is greater than capacity</t>
  </si>
  <si>
    <t>Predicted bag volume is greater than the bag capacity</t>
  </si>
  <si>
    <t>Bag volume is greater than capacity</t>
  </si>
  <si>
    <t>the bag starting volume &gt; bag capacity</t>
  </si>
  <si>
    <t>Change the bag capacity setting</t>
  </si>
  <si>
    <t>vinit</t>
  </si>
  <si>
    <t>Exposure model: Per volume processed | Residual risk fields intentionally left blank pending formal mitigation scoring in the application.</t>
  </si>
  <si>
    <t>FM-AV21</t>
  </si>
  <si>
    <t>AV21</t>
  </si>
  <si>
    <t>Kit Installation</t>
  </si>
  <si>
    <t>Setup</t>
  </si>
  <si>
    <t>Kit Installation: Transferring fluid into untested output line</t>
  </si>
  <si>
    <t>kit_installation</t>
  </si>
  <si>
    <t>The output fluid line for a volume transfer has not been used before or primed.</t>
  </si>
  <si>
    <t>Transferring fluid into untested output line</t>
  </si>
  <si>
    <t>If the protocol does not test output lines by priming, this is an event at high risk of creating a run time fault.</t>
  </si>
  <si>
    <t>review all output bag lines have been primed when used in a step | transferring fluid into un-tested output line</t>
  </si>
  <si>
    <t>Introduce a wet prime or dry prime step before loading cells into the process. | Wet or Dry prime all output lines</t>
  </si>
  <si>
    <t>FM-AV5</t>
  </si>
  <si>
    <t>AV5</t>
  </si>
  <si>
    <t>Operator Interaction</t>
  </si>
  <si>
    <t>Run-Time</t>
  </si>
  <si>
    <t>Operator Intervention</t>
  </si>
  <si>
    <t>Operator Intervention: No trigger defined for step - skip OK set</t>
  </si>
  <si>
    <t>operator_intervention</t>
  </si>
  <si>
    <t>No trigger is a legitimate setting where the user is to mix a bag before pressing 'next' for example.  In this case 'skip_ok' has been set in the protocol enabling user control.  The simulation assumes a manual intervention based on a duration allowing several loops of the pause loop to clear bubbles</t>
  </si>
  <si>
    <t>No trigger defined for step - skip OK set</t>
  </si>
  <si>
    <t>This is an OK situation used to require an operator to check and intervene. - advice only</t>
  </si>
  <si>
    <t>analysing volumes determine the rigger that directs end of step.  If no trigger can be identified and 'skip_ok' is  set | No trigger has been defined for the step but 'skip_ok' is set</t>
  </si>
  <si>
    <t>Legitimate function - advice only | None</t>
  </si>
  <si>
    <t>Exposure model: Per event | Residual risk fields intentionally left blank pending formal mitigation scoring in the application.</t>
  </si>
  <si>
    <t>FM-AV20</t>
  </si>
  <si>
    <t>AV20</t>
  </si>
  <si>
    <t>Rotea Operation</t>
  </si>
  <si>
    <t>Harvest / Recovery</t>
  </si>
  <si>
    <t>Harvest / Recovery: No Pause step before concentrate recovery step</t>
  </si>
  <si>
    <t>protocol_design</t>
  </si>
  <si>
    <t>A pause step enables bed stabilisation and provides a recovery sequence starting step.  Aso, if a Harvest step is used, the Pause step path creates a competent path for the pre-harvest volume.</t>
  </si>
  <si>
    <t>No Pause step before concentrate recovery step</t>
  </si>
  <si>
    <t>This is not a fault but a best practise protocol design to create a recovery sequence starting step.</t>
  </si>
  <si>
    <t>A recirculate step enables bed stabilisation and provides a recovery sequence starting step.</t>
  </si>
  <si>
    <t>Insert a 'Pause' step or disable the warning. | Add recirculation step before all concentrate recovery steps</t>
  </si>
  <si>
    <t>FM-AV22</t>
  </si>
  <si>
    <t>AV22</t>
  </si>
  <si>
    <t>Harvest / Recovery: Harvest step completed at full centrifuge and pump loading speed</t>
  </si>
  <si>
    <t>Sudden reversing of the pump, valve delays etc contribute to disruption of the product in the bed and reduced precision of harvest function.</t>
  </si>
  <si>
    <t>Harvest step completed at full centrifuge and pump loading speed</t>
  </si>
  <si>
    <t>Sudden reversing of the pump, valve delays etc contribute to disruption of the product in the bed and reduced precision of harvest function.  It is considered good practise to slow the centrifuge speed and pump speed at a constant G:F ratio using a timed ramp before the harvest.  Increasing the G:F ratio in such a step packs the bed before harvest.</t>
  </si>
  <si>
    <t>Promote ramping down of centrifuge and pump speed  as part of pre-harvest pause step.  Harvest Pump speed can be greater than forward direction &gt;=30ml/minute min for harvest.</t>
  </si>
  <si>
    <t>FM-AV23</t>
  </si>
  <si>
    <t>AV23</t>
  </si>
  <si>
    <t>Harvest / Recovery: Harvest not 'drawing' cells out of chamber</t>
  </si>
  <si>
    <t>Harvest not 'drawing' cells out of chamber</t>
  </si>
  <si>
    <t>Advice only good practise suggestion to draw out the cells from the chamber rather than crowd them out.</t>
  </si>
  <si>
    <t>It is considered good practise to draw the cells out of the chamber at a higher pump rate than the preceding  stable bed flow rate.</t>
  </si>
  <si>
    <t>where the reverse pump flow rate for the harvest step is the same as the preceding  forward flowing step. | Harvest not drawing cells out of chamber</t>
  </si>
  <si>
    <t>FM-CH3</t>
  </si>
  <si>
    <t>CH3</t>
  </si>
  <si>
    <t>Chamber Harvest / Recovery</t>
  </si>
  <si>
    <t>Harvest / Recovery: Cells lost in kit segments at end of protocol</t>
  </si>
  <si>
    <t>At the end of the protocol the number of cells residing in the kit tubing, bubble trap and chamber exceed the threshold % of total cell count.</t>
  </si>
  <si>
    <t>Cells lost in kit segments at end of protocol</t>
  </si>
  <si>
    <t>This creates systematic loss of cells that can be resolved by protocol changes.</t>
  </si>
  <si>
    <t>review kit segment populations for cells when final harvest step for output bag occurs.
Report cells in kit segments as a count and percent for each cell type | Cells lost to kit segments at end of protocol</t>
  </si>
  <si>
    <t>detection</t>
  </si>
  <si>
    <t>cell simulation</t>
  </si>
  <si>
    <t>FM-AP1</t>
  </si>
  <si>
    <t>AP1</t>
  </si>
  <si>
    <t>Priming Strategy</t>
  </si>
  <si>
    <t>Priming</t>
  </si>
  <si>
    <t>Priming: Drawing in cell product but priming not complete</t>
  </si>
  <si>
    <t>Drawing in cell product but priming not complete</t>
  </si>
  <si>
    <t>Failure to test the flow viability of all lines before cells enter kit creates high probability of incidental run time errors, typically at the worst point in the process.  The run time error will occur from the pressure sensors detecting over pressure trying to push into a blocked fluid line.</t>
  </si>
  <si>
    <t>Review priming steps in the protocol and add functions.  The kit regions needing attention are listed in the report.</t>
  </si>
  <si>
    <t>FM-AP2</t>
  </si>
  <si>
    <t>AP2</t>
  </si>
  <si>
    <t>Priming: Drawing fluid down through untested, (primed,) fluid line.</t>
  </si>
  <si>
    <t>Priming has been declared complete because cell product has been drawn into the kit.  This step is drawing fluid in through an unprimed line</t>
  </si>
  <si>
    <t>Drawing fluid down through untested, (primed,) fluid line.</t>
  </si>
  <si>
    <t>similar to AP1 but after priming complete has been declared which will occur with AP1 | Drawing fluid into process through untested fluid line
Recognise draw down of fluid through unprimed line even though priming has been declared complete</t>
  </si>
  <si>
    <t>Add more priming steps in the protocol to prime this fluid line. | review priming for the active input lines for this step
Add wet prime into protocol</t>
  </si>
  <si>
    <t>Exposure model: Once per step | Residual risk fields intentionally left blank pending formal mitigation scoring in the application.</t>
  </si>
  <si>
    <t>FM-AP3</t>
  </si>
  <si>
    <t>AP3</t>
  </si>
  <si>
    <t>Priming: A concentrate recovery step to an output line where adjacent output lines not primed.</t>
  </si>
  <si>
    <t>A concentrate recovery step to an output line where adjacent output lines not primed.</t>
  </si>
  <si>
    <t>Introduce pressure prime or wet priming of lines E and/or F before the harvest event.</t>
  </si>
  <si>
    <t>Exposure model: Per loop iteration | Residual risk fields intentionally left blank pending formal mitigation scoring in the application.</t>
  </si>
  <si>
    <t>FM-AP4</t>
  </si>
  <si>
    <t>AP4</t>
  </si>
  <si>
    <t>Priming: Air trapped in the kit driven into primed chamber.</t>
  </si>
  <si>
    <t>Air is trapped in the Pause loop kit lines which is being driven back into the chamber that has been primed.</t>
  </si>
  <si>
    <t>Air trapped in the kit driven into primed chamber.</t>
  </si>
  <si>
    <t>uncontrolled air in chamber</t>
  </si>
  <si>
    <t>if flow in reverse direction and detJ or detChA has dry volume and chamber dry volume ==0 at start of step | Air trapped in the kit is driven back into the chamber.</t>
  </si>
  <si>
    <t>Review protocol to prime pause in the forward direction before this step. | review protocol to prime pause in fwd direction before step</t>
  </si>
  <si>
    <t>FM-AP5</t>
  </si>
  <si>
    <t>AP5</t>
  </si>
  <si>
    <t>Priming: Priming step does not have a guard strategy</t>
  </si>
  <si>
    <t>A bag line priming step has no guard function to halt processing until resolved.</t>
  </si>
  <si>
    <t>Priming step does not have a guard strategy</t>
  </si>
  <si>
    <t>FM-AP6</t>
  </si>
  <si>
    <t>AP6</t>
  </si>
  <si>
    <t>Priming: Guarded priming step has Skip Button enabled</t>
  </si>
  <si>
    <t>The guard of a priming step is intended to restrict progress through the step until any disruption has been cleared.  The 'Skip Button' is enabled in this step which is not recommended practise.  If the 'Skip Button' is enabled, the user can unwittingly create a failed batch run.</t>
  </si>
  <si>
    <t>Guarded priming step has Skip Button enabled</t>
  </si>
  <si>
    <t>Need to recognise steps as priming steps.  Then review if guard is included.  Then check if skip enabled. | Guarded priming step has skip button enabled</t>
  </si>
  <si>
    <t>Modify the protocol to uncheck the 'Skip Button' setting for this step. | modify protocol to uncheck the skip button for this step.</t>
  </si>
  <si>
    <t>FM-AP7</t>
  </si>
  <si>
    <t>AP7</t>
  </si>
  <si>
    <t>Priming: Priming step does not have a guard trigger</t>
  </si>
  <si>
    <t>Priming step does not have a guard trigger</t>
  </si>
  <si>
    <t>No ability to react if a priming step fails.</t>
  </si>
  <si>
    <t>review priming operations and assess triggers active for the steps | No guarding trigger included in the priming step</t>
  </si>
  <si>
    <t>Modify the protocol to include a guarding trigger for this step.  The primary 'guarding strategy' is to include a pressure trigger with 'Pause on Trigger' and 'Skip Button' disabled. | Add guard triggers to the priming steps</t>
  </si>
  <si>
    <t>FM-AV11</t>
  </si>
  <si>
    <t>AV11</t>
  </si>
  <si>
    <t>Priming: Pressure prime drawing air into chamber from valve J line</t>
  </si>
  <si>
    <t>Pressure prime drawing air into chamber from valve J line</t>
  </si>
  <si>
    <t>Protocol definition error systematically drives air into the chamber against the principals of priming practise.</t>
  </si>
  <si>
    <t>dry volume from detJ gets worked around into chamber spoiling prime</t>
  </si>
  <si>
    <t>Change the protocol to prime the pause loop before the Pressure Prime step. OR Change the pressure prime input bag to bag A.  Note: When priming the pause loop keep the pump speed around 30ml/minute to ensure the bubble trap can capture the air. [refer rule AV7] | Change protocol so pressure prime step occurs after the recirc loop has been primed. | None</t>
  </si>
  <si>
    <t>FM-AV13</t>
  </si>
  <si>
    <t>AV13</t>
  </si>
  <si>
    <t>Priming: Input bag contents dry or uprimed at start of draw down</t>
  </si>
  <si>
    <t>A step is commencing to draw on a bag which is empty or its supply line is not fully primed.</t>
  </si>
  <si>
    <t>This is a risk when multiple loop events trigger another cycle from an already empty bag.</t>
  </si>
  <si>
    <t>None - needs to be eliminated | Rule-based protocol review</t>
  </si>
  <si>
    <t>easy to detect in the volumes simulation but the strategy of allowing analysis volumes to proceed makes its detection a problem of too many rules.  But the same report for a protocol line is ignored. | draw down of fluid from bag where the bag is empty or the input line is not primed or has lost prime</t>
  </si>
  <si>
    <t>FM-AN10</t>
  </si>
  <si>
    <t>AN10</t>
  </si>
  <si>
    <t>Protocol Definition Review</t>
  </si>
  <si>
    <t>Protocol Definition Review: Two harvest steps in a row</t>
  </si>
  <si>
    <t>While this method will work, it fails to recognise the harvest operation where the first part of the step - the harvest volume is delivered with the preceding steps valve configuration but pump reversed.   A better approach is to simply add another non-harvest step of any speed and duration with the pump in reverse direction after the harvest step.</t>
  </si>
  <si>
    <t>Two harvest steps in a row</t>
  </si>
  <si>
    <t>Observe two harvest steps following each other in the protocol | Two harvest steps in a row.</t>
  </si>
  <si>
    <t>Replace the second harvest step with a standard reverse pump flow step. | Replace the second harvest step with a standard step with reverse pump flow.</t>
  </si>
  <si>
    <t>FM-AN2</t>
  </si>
  <si>
    <t>AN2</t>
  </si>
  <si>
    <t>Protocol Definition Review: Bag not defined for active valve</t>
  </si>
  <si>
    <t>design_integrity</t>
  </si>
  <si>
    <t>All valves active in the protocol must have a bag defined.</t>
  </si>
  <si>
    <t>Bag not defined for active valve</t>
  </si>
  <si>
    <t>Kit assembly error because bag not described</t>
  </si>
  <si>
    <t>FM-AN3</t>
  </si>
  <si>
    <t>AN3</t>
  </si>
  <si>
    <t>Protocol Definition Review: Pump direction does not match fluid path</t>
  </si>
  <si>
    <t>Pump direction does not match fluid path</t>
  </si>
  <si>
    <t>Protocol definition error</t>
  </si>
  <si>
    <t>FM-AN4</t>
  </si>
  <si>
    <t>AN4</t>
  </si>
  <si>
    <t>Protocol Definition Review: Fluid path not valid</t>
  </si>
  <si>
    <t>Fluid path not valid</t>
  </si>
  <si>
    <t>Protocol Definition error</t>
  </si>
  <si>
    <t>review fluid paths defined by protocol step | The defined path does not match pre-determined paths that include passive flow elements for fill bubble trap or other function</t>
  </si>
  <si>
    <t>Load and save protocol with the protocol builder or review external changes. | This behaviour is already managed by the protocol builder but protocol changes made in the analysis might compromise this requirement | None</t>
  </si>
  <si>
    <t>FM-AN6</t>
  </si>
  <si>
    <t>AN6</t>
  </si>
  <si>
    <t>Protocol Definition Review: Last step should be a pause step</t>
  </si>
  <si>
    <t>When a last step occurs, all valves remain open until the pump rolls down to a stop. The valves then close.  This avoids a systematic overpressure failure event.  If the preceding step is a controlled volume harvest for example, this behaviour can cause erroneous final dispense volume since the pump will overrun the target volume.</t>
  </si>
  <si>
    <t>Last step should be a pause step</t>
  </si>
  <si>
    <t>Wait for pump slow to stop before all valves close. A pause step ensures no dispensing volume error is generated.</t>
  </si>
  <si>
    <t>When a stop event is called, all valves remain open until the pump stops, they then close.  This avoids an overpressure event occurring by closing all valves before the pump stops.  However can cause erroneous final dispense volume since the pump will overrun the target volume.</t>
  </si>
  <si>
    <t>Add final step | Rule-based protocol review</t>
  </si>
  <si>
    <t>review the step type if set a "last step" | Final step dispensing output product - need a pause step</t>
  </si>
  <si>
    <t>Add a final step into pause or recirculation with a pump speed ramp to stop as the last step. | Add a final step into recirculation with a pump speed ramp to stop as the last step. | Add final step</t>
  </si>
  <si>
    <t>FM-AN7</t>
  </si>
  <si>
    <t>AN7</t>
  </si>
  <si>
    <t>Protocol Definition Review: Bubble trigger assigned to fluid line without bubble sensor</t>
  </si>
  <si>
    <t>Bubble trigger assigned to fluid line without bubble sensor</t>
  </si>
  <si>
    <t>Protocol error</t>
  </si>
  <si>
    <t>remove bubble sensor from triggers | Rule-based protocol review</t>
  </si>
  <si>
    <t>check in protocol line review | bubble trigger assigned to fluid line that does not have a bubble sensor</t>
  </si>
  <si>
    <t>Modify protocol to remove bubble sensor trigger from this line | remove bubble sensor trigger from protocol line | remove bubble sensor from triggers</t>
  </si>
  <si>
    <t>FM-AN8</t>
  </si>
  <si>
    <t>AN8</t>
  </si>
  <si>
    <t>Protocol Definition Review: No 'Last Step' detected in protocol</t>
  </si>
  <si>
    <t>There is no 'Last Step' defined in the protocol file</t>
  </si>
  <si>
    <t>No 'Last Step' detected in protocol</t>
  </si>
  <si>
    <t>Protocol Error</t>
  </si>
  <si>
    <t>A protocol must have one or more "set as last step"</t>
  </si>
  <si>
    <t>Modify protocol to define last step by clicking 'Set as Last Step' checkbox for the target step. - Note there can be more than one last step to create sub protocols for use in recovery actions for example</t>
  </si>
  <si>
    <t>FM-AN11</t>
  </si>
  <si>
    <t>AN11</t>
  </si>
  <si>
    <t>Run Setup</t>
  </si>
  <si>
    <t>Run Setup: Parameter re-use in multiple draw-down loops</t>
  </si>
  <si>
    <t>run_settings</t>
  </si>
  <si>
    <t>If one parameter drives multiple draw-down loops, there may be no single setting that meets the AV8 final-aliquot guideline in every loop.</t>
  </si>
  <si>
    <t>Parameter re-use in multiple draw-down loops</t>
  </si>
  <si>
    <t>Add another parameter to the protocol or adjust the ratio for the draw down volume, (:protocol changes) or change bag starting volume for this analysis. | Add another parameter -one for each draw down loop.  Or recognise other constraints such as restricted bag starting volumes.  Algorithm will solve for the first use then suggest constraint for the second use loop.</t>
  </si>
  <si>
    <t>FM-AV19</t>
  </si>
  <si>
    <t>AV19</t>
  </si>
  <si>
    <t>Run Setup: Out volume lost to kit</t>
  </si>
  <si>
    <t>A harvest or recovery step has occurred where most of the fluid volume has been retained in dry kit segments and bag fluid line rather than delivered to the output bag.  Discount this if it the first of multiple harvest steps.  A subsequent step to push the kit volume plus bag line volume into the bag can eliminate loss of output cells to the kit.</t>
  </si>
  <si>
    <t>Out volume lost to kit</t>
  </si>
  <si>
    <t>poor parameter setting at run time.</t>
  </si>
  <si>
    <t>Users of the protocol fail to understand the output volume includes the bag tube volume.</t>
  </si>
  <si>
    <t>When a harvest event occurs and the output trigger volume is less than the fluid volume of the bag line. | Low or no volume delivered to output bag</t>
  </si>
  <si>
    <t>Suggest a minimum value setting = the bag tube volume</t>
  </si>
  <si>
    <t>FM-AV27</t>
  </si>
  <si>
    <t>AV27</t>
  </si>
  <si>
    <t>Run Setup: Fixed volume draw down loop cannot meet last draw down volume guideline (AV8) through parameter controlled dilution step because dilution source bag does not have enough fluid.</t>
  </si>
  <si>
    <t>The estimation of a parameter controlled dilution step settings to meet the AV8 guideline has determined the source bag for the dilution volume can run dry.</t>
  </si>
  <si>
    <t>Fixed volume draw down loop cannot meet last draw down volume guideline (AV8) through parameter controlled dilution step because dilution source bag does not have enough fluid.</t>
  </si>
  <si>
    <t>In this scenario the final loop volume is indirectly controlled by a parameter.  Poor parameter setting can disrupt the process with too many loops.</t>
  </si>
  <si>
    <t>determine the fixed volume aliquot condition.  Then explore dilution volumes to meet AV8.  Report if the reagent supply volume is restricting settings. | Fixed volume aliquot has a parameter controlled pre-loop dilution step.  Adjustment of the parameter enables control of the AV8 last aliquot volume.   The number of loops that can be supported is limited by the reagent that has been transferred to the source bag (typically A) before the dilution step.  An acceptable dilution volume may not be resolved, or be restricted.</t>
  </si>
  <si>
    <t>Increase the buffer to the source bag before the dilution step.  Suggest an extra step using the dilution volume parameter to pre-load the source bag. | Add a step to transfer buffer into the supply bag before the dilution step using the dilution data register.</t>
  </si>
  <si>
    <t>FM-AV8</t>
  </si>
  <si>
    <t>AV8</t>
  </si>
  <si>
    <t>Run Setup: Last aliquot low volume</t>
  </si>
  <si>
    <t>A series of volume draw down steps have been recognised where the final drawdown is controlled by a bubble sensor trigger. This warning is raised if the last draw down volume is less than Setting% of the preceding draw down volume. If the last draw down volume is very small, processes such as elutriation or washing may not be effective on the much smaller bed of cells.   Ideally all aliquots are of similar volume to ensure similar process behaviour.  Otherwise cell loss, excess dilution and excess reagent use can occur.   In this case it is seen that a Data Entry variable is controlling the draw down volume.</t>
  </si>
  <si>
    <t>Last aliquot low volume</t>
  </si>
  <si>
    <t>use modified data register value described in setting | Rule-based protocol review</t>
  </si>
  <si>
    <t>FM-AV9</t>
  </si>
  <si>
    <t>AV9</t>
  </si>
  <si>
    <t>Run Setup: Parameter controlled volume trigger zero volume = NO TRIGGER</t>
  </si>
  <si>
    <t>A protocol trigger volume is governed by a setting which results in a zero value for the trigger volume.  The step will 'Fall Through' to the next step without processing.</t>
  </si>
  <si>
    <t>Parameter controlled volume trigger zero volume = NO TRIGGER</t>
  </si>
  <si>
    <t>A parameter setting error at run time will create a failed process.</t>
  </si>
  <si>
    <t>This results in a "NO TRIGGER" condition which may not be the expected behaviour</t>
  </si>
  <si>
    <t>review when volume triggers are being calculated from variables | A protocol trigger volume is governed by a setting which results in a zero value for the trigger volume.  This can result in a "NO TRIGGER" condition which may not be the expected behaviour.</t>
  </si>
  <si>
    <t>Verify a 'Fall Through' response is valid for this step in the protocol and change the settings. | Verify a NO TRIGGER response is valid for this step in the protocol.   (The simulation assumes a default duration but no fluid flow) | None</t>
  </si>
  <si>
    <t>Exposure model: Per batch run | Residual risk fields intentionally left blank pending formal mitigation scoring in the application.</t>
  </si>
  <si>
    <t>FM-CH1</t>
  </si>
  <si>
    <t>CH1</t>
  </si>
  <si>
    <t>Run Setup: Cell recovery step failed to transfer all cells to output</t>
  </si>
  <si>
    <t>This is the last step where cells are recovered from the chamber through the kit to this output bag. At the end of the step, the chamber and/or the kit in the path to the output bag have cells present.  This can occur if the recovery step volume is too low for the number of cells in the chamber, or the step volume is not budgeting for the volume lost to line to the output bag.</t>
  </si>
  <si>
    <t>Cell recovery step failed to transfer all cells to output</t>
  </si>
  <si>
    <t>Cells from chamber not  fully transferred to output bag.  The cell simulation has determined that the chamber population was not fully transferred to the output bag.   This is affected by how many cells are in the chamber at harvest.  High input bag cell concentration or volume may be driving this outcome.</t>
  </si>
  <si>
    <t>Raise this advice if this is not the last recovery step for the bag.  Alert that cells from chamber did not get transferred to bag but are in the kit line/bag line.  Note this advice will vary according to how many cells are in the chamber at harvest. | when all cells in chamber do not transfer into output bag  where there is the last chamber recovery to output bag step</t>
  </si>
  <si>
    <t>Observe in cell simulation animation. Review the volume trigger for the step and adjust it , or consider a later, final step to push the cells in the bag line through to the bag. | Review the input cell population (input bag population at step 1) to see if reflects the expected cell input product. (if not, adjust input cell population / volume)
This result is affected by the length of the tube connecting the output bag to the kit.   The simulation assumes ???mm - dam make this an adjustable setting...
Increase the volume of the harvest/recovery step.</t>
  </si>
  <si>
    <t>FM-CH2</t>
  </si>
  <si>
    <t>CH2</t>
  </si>
  <si>
    <t>Some protocols seek to maximise the concentration of cells in the output bag by avoiding excess fluid delivery.  If the harvest volume is too low, cells have not been fully drawn out of the chamber and may be lost.</t>
  </si>
  <si>
    <t>Target cells not transferred to output bag through protocol settings</t>
  </si>
  <si>
    <t>Raise this advice if this is not the last recovery step for the bag.  Alert that cells from chamber did not get transferred to bag but are in the kit line/bag line | when all cells in chamber do not transfer into output bag when this is a recovery step inside a loop and not the last recovery step for this bag</t>
  </si>
  <si>
    <t>Observe in cell simulation animation. Review the volume trigger for the step and adjust it , or consider a later, final step to push the cells in the bag line through to the bag. | If the harvest volume is too low cells from the chamber may not be transferred to the target output bag but remain in the kit or line to the bag.   There can be legitimate reasons for this mid protocol where this approach can maximise final concentration.  In which case an additional final step should be used to push the last cell product into the bag.</t>
  </si>
  <si>
    <t>FM-AV10</t>
  </si>
  <si>
    <t>AV10</t>
  </si>
  <si>
    <t>Volume Management: Reagent draw down not supervised by bubble sensor</t>
  </si>
  <si>
    <t>Reagent is being drawn into the system without checking it has not run out using a bubble sensor.  This situation can be legitimate if a final draw down is programmed for example.</t>
  </si>
  <si>
    <t>Reagent draw down not supervised by bubble sensor</t>
  </si>
  <si>
    <t>If run out of fluid, process is not aware, air entrainment Rotea</t>
  </si>
  <si>
    <t>Add input wtD bubble sensor trigger with pause on trigger.  Need to recognise Pause on Trigger state to be an error - end of protocol???  But allowing for 'start from step function from saved step state. | Rule-based protocol review</t>
  </si>
  <si>
    <t>FM-AV14</t>
  </si>
  <si>
    <t>AV14</t>
  </si>
  <si>
    <t>Volume Management: Input from bags A or G where volume &lt;0</t>
  </si>
  <si>
    <t>Fluid input from bags A or G is usually related to early priming functions.  These valve lines do not have bubble sensors so there is a risk of drawing air into the system if the preliminary priming volumes are not sufficient.</t>
  </si>
  <si>
    <t>Input from bags A or G where volume &lt;0</t>
  </si>
  <si>
    <t>uncontrolled air into system</t>
  </si>
  <si>
    <t>Use volume analysis to observe minimum volume state for this bag.  Increase priming volume in protocol.    (To proceed with simulation, add starting volume to bag that is dry) | increase volume of priming to bag A or bag G</t>
  </si>
  <si>
    <t>FM-AV16</t>
  </si>
  <si>
    <t>AV16</t>
  </si>
  <si>
    <t>Volume Management: Bubble sensor cannot be triggered in a dry path</t>
  </si>
  <si>
    <t>The step is waiting for a dry to wet bubble sensor on the output but the entire path, including the input bag is dry and no other triggers for the step.  Creates an infinite duration.</t>
  </si>
  <si>
    <t>Bubble sensor cannot be triggered in a dry path</t>
  </si>
  <si>
    <t>Creates an infinite step duration</t>
  </si>
  <si>
    <t>when checking step volumes - only raised if the bubble trigger is the only trigger. | waiting for a dry to wet bubble sensor on the output but the entire path is dry (including input bag)</t>
  </si>
  <si>
    <t>Add a volume trigger for the step to break the impasse. | Add a volume trigger for the step to break the impasse</t>
  </si>
  <si>
    <t>FM-AV24</t>
  </si>
  <si>
    <t>AV24</t>
  </si>
  <si>
    <t>Volume Management: Sustained High centrifuge G and low flow rate</t>
  </si>
  <si>
    <t>Risk of seal overheating that can result in leakage, contamination and product loss.</t>
  </si>
  <si>
    <t>Sustained High centrifuge G and low flow rate</t>
  </si>
  <si>
    <t>This is poor protocol definition against the design recommendations of the system.  Likely to trigger kit leaking events - a catastrophic failure mode.</t>
  </si>
  <si>
    <t>risk of seal overheating that can result in leakage, contamination and product loss</t>
  </si>
  <si>
    <t>At end of volumes analysis accumulate time for steps where pump flow rate &lt;10ml/min and G's &gt;2000 | Sustained High centrifuge G and low flow rate</t>
  </si>
  <si>
    <t>Review the process model for the cells and media to adjust flow rates to &gt;=10ml/minute where possible | Promote an exploration of the speed settings for cell type media with the goal of keeping G's lower rather than higher.  Link the process model into the review so the review engine knows the media and cell types involved.</t>
  </si>
  <si>
    <t>Exposure model: Per time under condition | Residual risk fields intentionally left blank pending formal mitigation scoring in the application.</t>
  </si>
  <si>
    <t>FM-AV25</t>
  </si>
  <si>
    <t>AV25</t>
  </si>
  <si>
    <t>Volume Management: Bubble trap capacity being challenged</t>
  </si>
  <si>
    <t>After priming complete: Air is accumulating in the bubble trap.  If the bubble trap capacity is exceeded air can be entrained into the pause loop.  Air cannot pass through the chamber at operating speed so pressure builds up resulting in an over-pressure fault.</t>
  </si>
  <si>
    <t>Bubble trap capacity being challenged</t>
  </si>
  <si>
    <t>Allowing the bubble trap to run dry will create a process failure.</t>
  </si>
  <si>
    <t>Loss of bubble trap volume, air entrainment</t>
  </si>
  <si>
    <t>Review protocol and actively re-prime bubble trap after harvest events or employ the 'fill bubble trap' step</t>
  </si>
  <si>
    <t>FM-AV26</t>
  </si>
  <si>
    <t>AV26</t>
  </si>
  <si>
    <t>Volume Management: Parameter controlled dilution step impacts priming</t>
  </si>
  <si>
    <t>A parameter controlled step typically intended to control dilution of the input material also delivers the priming of the input bag lines.  If no dilution is needed and the setting = 0, the input bag product may not be processed.</t>
  </si>
  <si>
    <t>Parameter controlled dilution step impacts priming</t>
  </si>
  <si>
    <t>Poor protocol writing combined with run time parameter setting error.</t>
  </si>
  <si>
    <t>This is an avoidable process hazard.  A fall through of the process will result in no product being processed</t>
  </si>
  <si>
    <t>FM-AV3</t>
  </si>
  <si>
    <t>AV3</t>
  </si>
  <si>
    <t>Volume Management: Fall through of Dry to Wet bubble sensor trigger</t>
  </si>
  <si>
    <t>This step immediately finished because the bubble sensor is already in the Wet state. This is likely to result in unexpected outcomes from the continuing protocol.</t>
  </si>
  <si>
    <t>Fall through of Dry to Wet bubble sensor trigger</t>
  </si>
  <si>
    <t>unexpected immediate completion of step.  It could be legitimate as a step in a looping structure where the line may not have been primed or loses prime</t>
  </si>
  <si>
    <t>Review protocol for legitimacy of this trigger state, Disable this warning for the step if legitimate. | review protocol for legitimacy, include means to disable warning for the step if legitimate in  mod file | None</t>
  </si>
  <si>
    <t>FM-AV4</t>
  </si>
  <si>
    <t>AV4</t>
  </si>
  <si>
    <t>Volume Management: Fall through of Wet to Dry bubble sensor trigger</t>
  </si>
  <si>
    <t>This step immediately finished because the bubble sensor is already in the Dry state. Wet to Dry triggers are used to monitor availability of reagents and to detect when an input bag is fully drawn down.   A fall through event indicates the reagent was already exhausted or the draw down loop control is not managed with the bubble sensor.</t>
  </si>
  <si>
    <t>Fall through of Wet to Dry bubble sensor trigger</t>
  </si>
  <si>
    <t>unexpected immediate completion of step.  This should not occur, or if it does suggests protocol not well considered.</t>
  </si>
  <si>
    <t>Review protocol for legitimacy of this trigger state, Disable this warning for the step if legitimate. | review protocol to eliminate fall through by, for example adding WtD triggers in earlier steps to avoid this event. | None</t>
  </si>
  <si>
    <t>FM-AV6</t>
  </si>
  <si>
    <t>AV6</t>
  </si>
  <si>
    <t>Volume Management: No trigger defined for step 'skip_ok' not set</t>
  </si>
  <si>
    <t>No trigger defined for step 'skip_ok' not set</t>
  </si>
  <si>
    <t>Add skip OK set | Rule-based protocol review</t>
  </si>
  <si>
    <t>analysing volumes determine the rigger that directs end of step.  If no trigger can be identified and 'skip_ok' is  not set | No trigger has been defined for the step and 'skip_ok' is not set</t>
  </si>
  <si>
    <t>Set 'skip_ok' in the protocol for this step. | review protocol, set 'skip_ok' if that is the only element missing | Add skip OK set</t>
  </si>
  <si>
    <t>FM-AV7</t>
  </si>
  <si>
    <t>AV7</t>
  </si>
  <si>
    <t>Volume Management: Bubble trap fails to capture bubbles from Pause loop</t>
  </si>
  <si>
    <t>Bubble trap fails to capture bubbles from Pause loop</t>
  </si>
  <si>
    <t>air is not purged from the kit lines creating process hazards:  Accumulation of pressure for example.</t>
  </si>
  <si>
    <t>change protocol line flow rate to setting value | Rule-based protocol review</t>
  </si>
  <si>
    <t>FM-CL1</t>
  </si>
  <si>
    <t>Upstream Supply</t>
  </si>
  <si>
    <t>Chamber Loading</t>
  </si>
  <si>
    <t>Upstream Input Definition</t>
  </si>
  <si>
    <t>Upstream Input Definition: Cell concentraton entering the chamber is affecting fluidised bed eccesively.</t>
  </si>
  <si>
    <t>upstream_input_variation</t>
  </si>
  <si>
    <t>If the cell concentration entering the chamber is too high, processes in the chamber to retain or selectively elute different cells can be overwhelmed resulting in cells lost to waste for example. In this case the incoming cell concentration is disrupting the fluidised bed capacity by more than the threshold %.</t>
  </si>
  <si>
    <t>High incoming cell concentrations do occur with apheresis products and can be created in intermediate bags.</t>
  </si>
  <si>
    <t>Processing performance outside validated range</t>
  </si>
  <si>
    <t>Can we estimate the needed dilution to meet rule requirements? | Rule-based protocol review</t>
  </si>
  <si>
    <t>Dilute the cell material before loading into chamber.  Alter the guideline threshold.  Disable the guideline | Dilute incoming material before loading | Can we estimate the needed dilution to meet rule requirements?</t>
  </si>
  <si>
    <t>FM-CL2</t>
  </si>
  <si>
    <t>Upstream Input Definition: Cells overflowing from chamber.</t>
  </si>
  <si>
    <t>Cells are detected in the output stream of the chamber that would be captured in the bed if there were fewer cells in the chamber.</t>
  </si>
  <si>
    <t>Cells overflowing from chamber.</t>
  </si>
  <si>
    <t>Loss of target cells because incoming cell concentration too high, or the bite size is too high.</t>
  </si>
  <si>
    <t>since retention, if it exists for a histogram bin, will always extend to the last subsegment in the chamber, simply compare the output population to the retention strength of its matching bin.  If the retention strength &gt; 0 (after adjustment by the 'min-retention-ratio',) then that cell should be retained and hence the chamber is overflowing for that cell  bin. | Chamber overflowing can be identified by cell histogram bins present in the output stream when the chamber conditions support retention.  This is different to elutriation where there is no retention force.</t>
  </si>
  <si>
    <t>FM-CL3</t>
  </si>
  <si>
    <t>CL3</t>
  </si>
  <si>
    <t>Upstream Input Definition: Cell count in bed greater than empirical threshold.</t>
  </si>
  <si>
    <t>Cell count in bed greater than empirical threshold.</t>
  </si>
  <si>
    <t>avoid chamber overloading based on empirical data for the users cells.</t>
  </si>
  <si>
    <t>review in volsim init process | Maximum cells per bite.  Alter the recommended bite volume to meet maximum cells per bite setting</t>
  </si>
  <si>
    <t>FM-CL4</t>
  </si>
  <si>
    <t>CL4</t>
  </si>
  <si>
    <t>Upstream Input Definition: Cell concentration when loading chamber greater than empirical threshold.</t>
  </si>
  <si>
    <t>Cell concentration when loading chamber greater than empirical threshold.</t>
  </si>
  <si>
    <t>FM-AN5</t>
  </si>
  <si>
    <t>AN5</t>
  </si>
  <si>
    <t>Rules Workbook (legacy only)</t>
  </si>
  <si>
    <t>Protocol Definition Review: eliminate alternative fluid path options</t>
  </si>
  <si>
    <t>Alternative fluid path options are not fully excluded by the protocol definition.</t>
  </si>
  <si>
    <t>Ambiguous or unintended fluid path remains possible</t>
  </si>
  <si>
    <t>Fluid path review may not uniquely confirm intended path</t>
  </si>
  <si>
    <t>Protocol review</t>
  </si>
  <si>
    <t>amend protocol | None</t>
  </si>
  <si>
    <t>Added from legacy rules workbook because it is not present in the current default guideline file. Scores estimated to align with adjacent design-integrity rules.</t>
  </si>
  <si>
    <t>FM-EXT1</t>
  </si>
  <si>
    <t>EXT1</t>
  </si>
  <si>
    <t>User Added Hazard</t>
  </si>
  <si>
    <t>Kit Assembly / Pre-Run Controls</t>
  </si>
  <si>
    <t>Wrong dry bag or output vessel attached to the wrong kit line.</t>
  </si>
  <si>
    <t>Incorrect dry bag / output vessel connection during kit assembly</t>
  </si>
  <si>
    <t>Operator connects wrong dry component to a kit line</t>
  </si>
  <si>
    <t>Incorrect destination or flow path at run time</t>
  </si>
  <si>
    <t>Batch failure / potential mix-up risk</t>
  </si>
  <si>
    <t>Manual assembly procedure / standard work</t>
  </si>
  <si>
    <t>Visual inspection unless otherwise automated</t>
  </si>
  <si>
    <t>Have all dry components pre-assembled as a qualified material</t>
  </si>
  <si>
    <t>assembly controls / pre-run verification</t>
  </si>
  <si>
    <t>Added outside direct protocol simulation scope. Initial and residual scores are seed estimates for QA review.</t>
  </si>
  <si>
    <t>FM-EXT2</t>
  </si>
  <si>
    <t>EXT2</t>
  </si>
  <si>
    <t>Sterile weld connections not opened.</t>
  </si>
  <si>
    <t>Closed sterile weld remains in line before use</t>
  </si>
  <si>
    <t>Assembly omission or incomplete line opening</t>
  </si>
  <si>
    <t>No flow through intended line during priming or operation</t>
  </si>
  <si>
    <t>Run interruption / incomplete priming</t>
  </si>
  <si>
    <t>Instrument priming self checks; mature process in Compleo.</t>
  </si>
  <si>
    <t>FM-EXT3</t>
  </si>
  <si>
    <t>EXT3</t>
  </si>
  <si>
    <t>The wrong reagent attached to the kit line.</t>
  </si>
  <si>
    <t>Incorrect reagent physically attached to a kit connection</t>
  </si>
  <si>
    <t>Operator selects the wrong reagent for a required line</t>
  </si>
  <si>
    <t>Wrong chemistry or media enters the process path</t>
  </si>
  <si>
    <t>Process performance or product quality impact</t>
  </si>
  <si>
    <t>MES management of a fixed kit assembly sequence. Reagent bag verification by barcode through MES.</t>
  </si>
  <si>
    <t>FM-EXT5</t>
  </si>
  <si>
    <t>EXT5</t>
  </si>
  <si>
    <t>Physically attaching the right reagent to the wrong kit connection.</t>
  </si>
  <si>
    <t>Correct reagent connected to incorrect line position</t>
  </si>
  <si>
    <t>Misalignment during welding or connection task</t>
  </si>
  <si>
    <t>Fluid delivered to wrong destination within kit</t>
  </si>
  <si>
    <t>Batch failure or incorrect process sequence</t>
  </si>
  <si>
    <t>Formal alignment of kit frame to welder with controlled fixture. Shape and color-coded tube tabs for visual management.</t>
  </si>
  <si>
    <t>FM-EXT6</t>
  </si>
  <si>
    <t>EXT6</t>
  </si>
  <si>
    <t>No tube clamp assembled to tube and clamped before reagent attached.</t>
  </si>
  <si>
    <t>Tube clamp absent or not applied before reagent attachment</t>
  </si>
  <si>
    <t>Assembly omission</t>
  </si>
  <si>
    <t>Loss of controlled isolation of line during assembly / priming</t>
  </si>
  <si>
    <t>Run failure or contamination / handling risk</t>
  </si>
  <si>
    <t>Include tube clamp presence as part of automated fixture monitoring.</t>
  </si>
  <si>
    <t>FM-EXT4</t>
  </si>
  <si>
    <t>EXT4</t>
  </si>
  <si>
    <t>Material Selection</t>
  </si>
  <si>
    <t>Selection of the wrong reagent bag.</t>
  </si>
  <si>
    <t>Wrong reagent bag selected for intended step or connection</t>
  </si>
  <si>
    <t>Reagent identification / selection error</t>
  </si>
  <si>
    <t>Process uses incorrect reagent source</t>
  </si>
  <si>
    <t>Quality or batch outcome compromised</t>
  </si>
  <si>
    <t>Reagent bag verification by barcode through MES.</t>
  </si>
  <si>
    <t>Unified Rotea FMECA build</t>
  </si>
  <si>
    <t>Generated from</t>
  </si>
  <si>
    <t>RoteaProtocolGuidelines_default.json + RoteaProtocolReviewRules_m1.xlsx/csv + user-added assembly hazards</t>
  </si>
  <si>
    <t>Total rows</t>
  </si>
  <si>
    <t>Default guideline rows</t>
  </si>
  <si>
    <t>Legacy-only added rows</t>
  </si>
  <si>
    <t>User-added hazard rows</t>
  </si>
  <si>
    <t>High-risk rows (Initial RPN &gt;= 30)</t>
  </si>
  <si>
    <t>Application note</t>
  </si>
  <si>
    <t>Residual risk fields are intentionally blank for most default-guideline rows because the current guideline file scores baseline risk only.</t>
  </si>
  <si>
    <t>User-added assembly hazards include seed residual estimates solely to illustrate how external controls could be represented.</t>
  </si>
  <si>
    <t>Recommended minimum extra fields for the app</t>
  </si>
  <si>
    <t>application_area, lifecycle_phase, process_stage, mitigation_type, detection_basis</t>
  </si>
  <si>
    <t>Rows</t>
  </si>
  <si>
    <t>Avg_Initial_RPN</t>
  </si>
  <si>
    <t>High_Risk</t>
  </si>
  <si>
    <t>sort order</t>
  </si>
  <si>
    <t>AV17</t>
  </si>
  <si>
    <t>FM-AV17</t>
  </si>
  <si>
    <t>Volume Management: Drawing from bag without bubble sensor monitor has exceeded volume available drawing air into process loop</t>
  </si>
  <si>
    <t>Air is being drawn into the process loop, the bubble trap capacity has been exhausted.</t>
  </si>
  <si>
    <t>Over pressure fault.</t>
  </si>
  <si>
    <t>Air in process loop will create back pressure at the chamber.</t>
  </si>
  <si>
    <t>Protocol will stop in fault state</t>
  </si>
  <si>
    <t>Add a bubble sensor trigger with 'pause on trigger' to protect the batch, or use the bubble sensor to trigger the next step if practical.</t>
  </si>
  <si>
    <t>{</t>
  </si>
  <si>
    <t xml:space="preserve">  "schema": "rotea-fmeca-policy-v1",</t>
  </si>
  <si>
    <t xml:space="preserve">  "version": 1,</t>
  </si>
  <si>
    <t xml:space="preserve">  "alarm_level_baseline": {</t>
  </si>
  <si>
    <t xml:space="preserve">    "Advice": {</t>
  </si>
  <si>
    <t xml:space="preserve">      "severity": "1"</t>
  </si>
  <si>
    <t xml:space="preserve">    },</t>
  </si>
  <si>
    <t xml:space="preserve">    "Warning": {</t>
  </si>
  <si>
    <t xml:space="preserve">      "severity": "3"</t>
  </si>
  <si>
    <t xml:space="preserve">    "Error": {</t>
  </si>
  <si>
    <t xml:space="preserve">      "severity": "5"</t>
  </si>
  <si>
    <t xml:space="preserve">    }</t>
  </si>
  <si>
    <t xml:space="preserve">  },</t>
  </si>
  <si>
    <t xml:space="preserve">  "severity_common_scale": {</t>
  </si>
  <si>
    <t xml:space="preserve">    "1": "Negligible: no meaningful impact",</t>
  </si>
  <si>
    <t xml:space="preserve">    "2": "Minor: small impact; easy recovery",</t>
  </si>
  <si>
    <t xml:space="preserve">    "3": "Moderate: intervention/rework; possible deviation",</t>
  </si>
  <si>
    <t xml:space="preserve">    "4": "Major: likely disruption or significant loss; deviation likely",</t>
  </si>
  <si>
    <t xml:space="preserve">    "5": "Critical: failure or unacceptable product;"</t>
  </si>
  <si>
    <t xml:space="preserve">  "by_hazard_origin": {</t>
  </si>
  <si>
    <t xml:space="preserve">    "kit_assembly": {</t>
  </si>
  <si>
    <t xml:space="preserve">      "defaults": {</t>
  </si>
  <si>
    <t xml:space="preserve">        "occurrence": "3",</t>
  </si>
  <si>
    <t xml:space="preserve">        "detection": "2"</t>
  </si>
  <si>
    <t xml:space="preserve">      },</t>
  </si>
  <si>
    <t xml:space="preserve">      "occurrence_scale": {</t>
  </si>
  <si>
    <t xml:space="preserve">        "1": "Rare with normal kit handling",</t>
  </si>
  <si>
    <t xml:space="preserve">        "2": "Uncommon; requires atypical handling variance",</t>
  </si>
  <si>
    <t xml:space="preserve">        "3": "Plausible; can occur with normal variability",</t>
  </si>
  <si>
    <t xml:space="preserve">        "4": "Likely unless specifically prevented",</t>
  </si>
  <si>
    <t xml:space="preserve">        "5": "Common if not prevented"</t>
  </si>
  <si>
    <t xml:space="preserve">      "detection_scale": {</t>
  </si>
  <si>
    <t xml:space="preserve">        "1": "Reliably detected before run (verification step)",</t>
  </si>
  <si>
    <t xml:space="preserve">        "2": "Usually detected before run",</t>
  </si>
  <si>
    <t xml:space="preserve">        "3": "Sometimes detected before run",</t>
  </si>
  <si>
    <t xml:space="preserve">        "4": "Often detected only during run",</t>
  </si>
  <si>
    <t xml:space="preserve">        "5": "Typically detected after failure symptoms"</t>
  </si>
  <si>
    <t xml:space="preserve">      }</t>
  </si>
  <si>
    <t xml:space="preserve">    "kit_installation": {</t>
  </si>
  <si>
    <t xml:space="preserve">    "run_settings": {</t>
  </si>
  <si>
    <t xml:space="preserve">        "detection": "3"</t>
  </si>
  <si>
    <t xml:space="preserve">        "1": "Not sensitive to run setting",</t>
  </si>
  <si>
    <t xml:space="preserve">        "2": "Uncommon with normal process conditions",</t>
  </si>
  <si>
    <t xml:space="preserve">        "4": "Likely unless specifically reviewed",</t>
  </si>
  <si>
    <t xml:space="preserve">        "5": "Common if setting not reviewed"</t>
  </si>
  <si>
    <t xml:space="preserve">        "2": "Usually avoided by pre-run review",</t>
  </si>
  <si>
    <t xml:space="preserve">        "3": "Sometimes avoided by pre-run review",</t>
  </si>
  <si>
    <t xml:space="preserve">    "priming": {</t>
  </si>
  <si>
    <t xml:space="preserve">        "detection": "4"</t>
  </si>
  <si>
    <t xml:space="preserve">        "1": "Rare with normal process conditions",</t>
  </si>
  <si>
    <t xml:space="preserve">        "2": "Uncommon; requires atypical process",</t>
  </si>
  <si>
    <t xml:space="preserve">        "5": "Common if not corrected"</t>
  </si>
  <si>
    <t xml:space="preserve">        "2": "Usually detected before cells loaded",</t>
  </si>
  <si>
    <t xml:space="preserve">        "3": "Sometimes detected before cells loaded",</t>
  </si>
  <si>
    <t xml:space="preserve">        "4": "Often detected after cells loaded",</t>
  </si>
  <si>
    <t xml:space="preserve">    "protocol_design": {</t>
  </si>
  <si>
    <t xml:space="preserve">        "occurrence": "5",</t>
  </si>
  <si>
    <t xml:space="preserve">        "detection": "5"</t>
  </si>
  <si>
    <t xml:space="preserve">    "operator_intervention": {</t>
  </si>
  <si>
    <t xml:space="preserve">        "occurrence": "4",</t>
  </si>
  <si>
    <t xml:space="preserve">        "1": "Rare with no active interventions",</t>
  </si>
  <si>
    <t xml:space="preserve">        "2": "Uncommon; Erroneous response to event",</t>
  </si>
  <si>
    <t xml:space="preserve">        "3": "Plausible; Erroneous action responding to event",</t>
  </si>
  <si>
    <t xml:space="preserve">        "4": "Likely unless prevention measures in place",</t>
  </si>
  <si>
    <t xml:space="preserve">    "upstream_input_variation": {</t>
  </si>
  <si>
    <t xml:space="preserve">        "1": "Not sensitive to input material",</t>
  </si>
  <si>
    <t xml:space="preserve">        "2": "Unlikely with normal input material variation ok",</t>
  </si>
  <si>
    <t xml:space="preserve">        "3": "Can occur with normal input variation",</t>
  </si>
  <si>
    <t xml:space="preserve">        "4": "Likely unless monitored",</t>
  </si>
  <si>
    <t xml:space="preserve">        "4": "Often detected during run",</t>
  </si>
  <si>
    <t xml:space="preserve">        "5": "Only detected after run"</t>
  </si>
  <si>
    <t xml:space="preserve">    "sim_issues": {</t>
  </si>
  <si>
    <t xml:space="preserve">        "occurrence": "1",</t>
  </si>
  <si>
    <t xml:space="preserve">        "detection": "1"</t>
  </si>
  <si>
    <t xml:space="preserve">        "...": "..."</t>
  </si>
  <si>
    <t xml:space="preserve">  }</t>
  </si>
  <si>
    <t>}</t>
  </si>
  <si>
    <t>fmeca_policy_default.json</t>
  </si>
  <si>
    <t>FM-BV1</t>
  </si>
  <si>
    <t>BV1</t>
  </si>
  <si>
    <t>BV2</t>
  </si>
  <si>
    <t>BV3</t>
  </si>
  <si>
    <t>BV4</t>
  </si>
  <si>
    <t>FM-BV2</t>
  </si>
  <si>
    <t>FM-BV3</t>
  </si>
  <si>
    <t>FM-BV4</t>
  </si>
  <si>
    <t>bubble sensor verification</t>
  </si>
  <si>
    <t>Bubble sensor used for process control has not been functionally verified before cells loaded</t>
  </si>
  <si>
    <t>Guarding bubble sensor not verified during priming</t>
  </si>
  <si>
    <t>Sensor does not detect or report changes in fluid state within tube</t>
  </si>
  <si>
    <t xml:space="preserve">Unreliable bubble sensor detection  when the sensor trigger controls a critical process step. </t>
  </si>
  <si>
    <t>Air drawn into system</t>
  </si>
  <si>
    <t>Commonly no detection employed</t>
  </si>
  <si>
    <t>Assumed reliable process control element</t>
  </si>
  <si>
    <t>Add a priming or setup step that completes only when the bubble sensor changes state under controlled conditions.</t>
  </si>
  <si>
    <t>Bubble sensor operation can be affected by kit installation issues such as poor tubing seating or tubing tension arising from poor coordination of heavy fluid bags. Unreliable detection can occur.</t>
  </si>
  <si>
    <t>A bubble sensor used to capture unexpected reagent exhaustion for example has not been verified</t>
  </si>
  <si>
    <t>bubble sensor verification step does not lock in pause state if fails.</t>
  </si>
  <si>
    <t>While a step to detect bubble sensor operation is present, failure of the sensor function does not hold the process till cleared.</t>
  </si>
  <si>
    <t>Process continues with uncontrolled sensor operation.</t>
  </si>
  <si>
    <t>A pause on trigger as not been set on the trigger guarding the sensor test.</t>
  </si>
  <si>
    <t>protocol continues regardless of test outcome</t>
  </si>
  <si>
    <t>Add 'Pause on Trigger' to the trigger that guards the sensor verification step.  For example a timer trigger that times out if the bubble sensor does not detect fluid.</t>
  </si>
  <si>
    <t>process_integrity</t>
  </si>
  <si>
    <t>bubble sensor verification step that has locked in pause state has skip button enabled.</t>
  </si>
  <si>
    <t>The skip button enables the operator to ignore the event of failed priming step and drive the process on.  Operator confusion is the most likely cause however, they simply have pressed the wrong button because they can.</t>
  </si>
  <si>
    <t xml:space="preserve">Modify the protocol to uncheck the 'Skip Button' setting for this step. </t>
  </si>
  <si>
    <t>Operator can skip a failed bubble sensor verification step.   A detected sensor function failure is skipped over rather than resolved.</t>
  </si>
  <si>
    <t>The protocol may continue despite failed verification of sensor operation.</t>
  </si>
  <si>
    <t>File:</t>
  </si>
  <si>
    <t>Rotea_Unified_FMECA</t>
  </si>
  <si>
    <t>Issue:</t>
  </si>
  <si>
    <t xml:space="preserve">Date of Issue: </t>
  </si>
  <si>
    <t>This document is part of the Rotea_Protocol_Review application package</t>
  </si>
  <si>
    <t>At present these settings cannot be edited in the application.</t>
  </si>
  <si>
    <t xml:space="preserve">The file is located in: 'user\AppData\Local\Programs\RoteaProtocolReview' </t>
  </si>
  <si>
    <t>You can replace this file with your edited version.   The application will fail if the file has a format error.</t>
  </si>
  <si>
    <t>FM-EXT7</t>
  </si>
  <si>
    <t>EXT7</t>
  </si>
  <si>
    <t>Length of tubing between kit and bag too short</t>
  </si>
  <si>
    <t>Failure to meet length setting.</t>
  </si>
  <si>
    <t>Increased risk of batch run failure</t>
  </si>
  <si>
    <t>Batch run disrupted by failure of bubble sensor function</t>
  </si>
  <si>
    <t>Include tube length setting and image verification as part of kit assembly fixture.</t>
  </si>
  <si>
    <t>B</t>
  </si>
  <si>
    <t>INC1</t>
  </si>
  <si>
    <t>FM-INC1</t>
  </si>
  <si>
    <t>Functionally Closed Manufacture</t>
  </si>
  <si>
    <t>Incubation Management</t>
  </si>
  <si>
    <t>Culture Incubation</t>
  </si>
  <si>
    <t>Shared incubator handling</t>
  </si>
  <si>
    <t>shared_resource</t>
  </si>
  <si>
    <t>product-handling</t>
  </si>
  <si>
    <t>Culture vessel damaged during handling or storage in shared incubator</t>
  </si>
  <si>
    <t>INC2</t>
  </si>
  <si>
    <t>FM-INC2</t>
  </si>
  <si>
    <t>FM-INC3</t>
  </si>
  <si>
    <t>FM-INC4</t>
  </si>
  <si>
    <t>FM-INC5</t>
  </si>
  <si>
    <t>FM-INC6</t>
  </si>
  <si>
    <t>FM-INC7</t>
  </si>
  <si>
    <t>FM-INC8</t>
  </si>
  <si>
    <t xml:space="preserve"> Visual Workflow Management </t>
  </si>
  <si>
    <t>Failure Recovery / Resilience</t>
  </si>
  <si>
    <t xml:space="preserve"> At-Incubator Processing</t>
  </si>
  <si>
    <t xml:space="preserve"> Chain of Custody</t>
  </si>
  <si>
    <t>Traceability</t>
  </si>
  <si>
    <t>Culture touch point</t>
  </si>
  <si>
    <t>Incubator failure response</t>
  </si>
  <si>
    <t>Daily Workflow execution</t>
  </si>
  <si>
    <t>QC result cannot be reliably associated with source batch</t>
  </si>
  <si>
    <t>Product remains outside controlled conditions while awaiting QC result</t>
  </si>
  <si>
    <t xml:space="preserve"> Incubator failure compromises multiple patient products</t>
  </si>
  <si>
    <t>Product returned to incorrect incubator location</t>
  </si>
  <si>
    <t>Wrong patient product selected for processing</t>
  </si>
  <si>
    <t>Product leak contaminates shared incubator space</t>
  </si>
  <si>
    <t>Culture vessels from same patient batch become separated</t>
  </si>
  <si>
    <t>FM-INC9</t>
  </si>
  <si>
    <t>INC3</t>
  </si>
  <si>
    <t>INC4</t>
  </si>
  <si>
    <t>INC5</t>
  </si>
  <si>
    <t>INC6</t>
  </si>
  <si>
    <t>INC7</t>
  </si>
  <si>
    <t>INC8</t>
  </si>
  <si>
    <t>INC9</t>
  </si>
  <si>
    <t>Cannot detect if a leak has occurred</t>
  </si>
  <si>
    <t>Chain of custody</t>
  </si>
  <si>
    <t>Environment control / Monitoring</t>
  </si>
  <si>
    <t>FM-INC10</t>
  </si>
  <si>
    <t>INC10</t>
  </si>
  <si>
    <t>The patient product may be at risk of reduced efficacy.  Batch variation potentially delays product release and timely delivery to patient.</t>
  </si>
  <si>
    <t>Careful planning.</t>
  </si>
  <si>
    <t>Place culture vessels containing patient product into secondary containment trays providing mechanical protection and fluid capture.</t>
  </si>
  <si>
    <t>Define SOPs for containment, decontamination, product quarantine and batch impact assessment following product leakage within shared incubator space.</t>
  </si>
  <si>
    <t>Each culture vessel shall carry machine-readable and human-readable identifiers traceable to the patient batch record.</t>
  </si>
  <si>
    <t>Machine-readable identity linked to the MES to verify incubator location and provide positive confirmation of product return.</t>
  </si>
  <si>
    <t>Continuous incubator monitoring with alarm escalation procedures and redundant incubator capacity to enable product transfer during equipment failure.</t>
  </si>
  <si>
    <t>Design workflows to minimise in-process QC dependencies.   Where appropriate, qualify preceding process data to support uninterrupted of manufacturing procedures.</t>
  </si>
  <si>
    <t>Unique identifiers incorporated into the single-use kit shall be traceable through the MES to the patient batch record and may serve as primary or redundant QC sample identifiers.</t>
  </si>
  <si>
    <t>Integrated chain of custody</t>
  </si>
  <si>
    <t>Place vessels within secondary containment trays incorporating fluid concentration features and passive moisture indicators to provide visual evidence of leakage.</t>
  </si>
  <si>
    <t>Process schedule failure — manufacturing activity occurs outside the specified process time window.</t>
  </si>
  <si>
    <t>Personnel unavailability, equipment failure, MES disruption or competing operational priorities delay execution.</t>
  </si>
  <si>
    <t>Product quality attributes may be adversely affected.  A batch variation will likely be triggered.</t>
  </si>
  <si>
    <t>MES scheduling and alarm systems monitor pending activities and alert operators to approaching time limits.</t>
  </si>
  <si>
    <t>Define resilience requirements for critical manufacturing activities, including personnel redundancy, equipment redundancy and disruption-response procedures.</t>
  </si>
  <si>
    <t>Product culture disrupted by uncontrolled delay.</t>
  </si>
  <si>
    <t>Loss of procedure control through transfer of initiative to secondary procedures.</t>
  </si>
  <si>
    <t>Patient product is delayed mid-procedure waiting for sample transfer to QC, QC analysis and responses.</t>
  </si>
  <si>
    <t>Disrupted personnel utilisation, equipment utilisation and schedule management for all products.</t>
  </si>
  <si>
    <t>In clinical trial operations a team will be dedicated to a single product batch.</t>
  </si>
  <si>
    <t>The batch record should include timing requirements and associated recording.</t>
  </si>
  <si>
    <t>Batch identifying label is dislodged from the sample.</t>
  </si>
  <si>
    <t>Disruption through reconciliation actions.</t>
  </si>
  <si>
    <t>Significant disruption in QC operations and any parallel processing of other batches.</t>
  </si>
  <si>
    <t>Bagging of samples with second batch ID label on bag at point of sample isolation.</t>
  </si>
  <si>
    <t>Missing label in QC.  Correlation of transport bag ID to ID attached to sample.</t>
  </si>
  <si>
    <t>Instrument bubble sensor function compromised by pulling on tube</t>
  </si>
  <si>
    <t>Fluid leakage from vessel</t>
  </si>
  <si>
    <t>Vessel integrity compromised</t>
  </si>
  <si>
    <t>Contamination of environment with patient material.   Loss of aseptic status of patient material.</t>
  </si>
  <si>
    <t>Environmentally isolated incubation for each patient batch.</t>
  </si>
  <si>
    <t>Independent incubators per batch.  Robotic incubator handling with formalised locations.</t>
  </si>
  <si>
    <t>MES verification of culture vessels as part of procedure workflow.</t>
  </si>
  <si>
    <t>Failure to process all vessels for the batch.</t>
  </si>
  <si>
    <t>Independent incubators per batch.  Robotic incubator handling with formalised locations.  MES management of batch procedure.</t>
  </si>
  <si>
    <t>Unique batch ID for each vessel with MES tracking.   Place all patient vessels into a single transport tray with positive closure to prevent inadvertent addition or removal of vessels.</t>
  </si>
  <si>
    <t>Many vessels from different batches at different stages of the culture may be present in a common incubator.  Multiple vessels from a batch become separated from each other.</t>
  </si>
  <si>
    <t>If not detected, the batch process integrity is compromised.</t>
  </si>
  <si>
    <t>A leak is detected from a culture vessel or associated tubing.</t>
  </si>
  <si>
    <t>Vessel integrity or leak from tube sealing or weld line</t>
  </si>
  <si>
    <t>All material in the incubator must be declared surface contaminated.</t>
  </si>
  <si>
    <t>Environmentally isolated incubators for each batch.</t>
  </si>
  <si>
    <t>Visual inspection</t>
  </si>
  <si>
    <t>A culture vessel is selected for processing but is not associated with the target batch.</t>
  </si>
  <si>
    <t>Disruption of culture vessels within incubator space or confusion of assigned formal locations.</t>
  </si>
  <si>
    <t>Existing controls should prevent erroneous processing, but the procedure will be disrupted while the vessel is returned and the mix-up reviewed.</t>
  </si>
  <si>
    <t>Assuming vessel identity controls are robust, the effect will be procedural delays.</t>
  </si>
  <si>
    <t>Operator places culture vessel/s in wrong location</t>
  </si>
  <si>
    <t>Misunderstanding of incubator location configuration or process status of the batch.</t>
  </si>
  <si>
    <t>Assuming all incubators present similar environmental conditions, the next retrieval action will be disrupted.</t>
  </si>
  <si>
    <t>Disruption to scheduling arising from reconciliation actions</t>
  </si>
  <si>
    <t>Periodic reconciliation procedures.</t>
  </si>
  <si>
    <t>Environmental monitoring of an incubator alerts it is operating outside the action limits.</t>
  </si>
  <si>
    <t>Incubator function, monitoring function,</t>
  </si>
  <si>
    <t>The batches associated with all materials in the incubator will be flagged in the MES</t>
  </si>
  <si>
    <t>The contents of the incubator will need to be transferred to another incubator.</t>
  </si>
  <si>
    <t>facility environmental management</t>
  </si>
  <si>
    <t>SOP for managing detected leaks - affected material.  Cleaning of incubators and other batch materials.</t>
  </si>
  <si>
    <t>Isolated incubator reduces risk of integration with other handling actions.  Leakage event systematically contained - if it is detected.</t>
  </si>
  <si>
    <t>Retrieval of the culture vessels for a batch fails to include all the vessels.</t>
  </si>
  <si>
    <t>A SOP to manage contaminated incubator event must be implemented, potentially disrupting scheduling.</t>
  </si>
  <si>
    <t>Batch ID identifiers on all vessels correlated through MES.  Dedicated incubators per batch, or formalised incubator location and tracking.</t>
  </si>
  <si>
    <t>Dedicated incubator per batch. Barcode label and MES verification of each vessel.</t>
  </si>
  <si>
    <t>Incubator environmental monitoring</t>
  </si>
  <si>
    <t>Operator attached batch ID label becomes detached, damaged or incorrectly applied resulting in loss of sample identity</t>
  </si>
  <si>
    <t>Informal observation of moisture or fluid dripping in incubator or on to vessels</t>
  </si>
  <si>
    <t>A patient's batch procedure is not imitated or completed within the process specification time window.</t>
  </si>
  <si>
    <t>Fluid from a patient's culture material has been exposed in the incubator but the contamination event is not recognised.</t>
  </si>
  <si>
    <t>The exposed patient material is no longer aseptic.</t>
  </si>
  <si>
    <t>Systematic functional process closure protects the contained products.  Product release testing for bio-burden</t>
  </si>
  <si>
    <t>A default bag capacity will be set based on the rule threshold value. Update the protocol | assign a default bag capacity for the analysis with warning to amend protocol definition
default bag capacity to be defined in rules.json | apply setting to bag capacity</t>
  </si>
  <si>
    <t>aggregate active valves and verify bag defined in protocol definition | All active valves in protocol must have a bag defined excluding pressure prime</t>
  </si>
  <si>
    <t>A default bag capacity will be set based on the rule threshold value. Update the protocol | correct protocol | None</t>
  </si>
  <si>
    <t>The fluid path defined by the protocol is in conflict with the specified pump direction for the step -logic error   This issue is normally managed correctly by the protocol builder but may occur from external protocol modification</t>
  </si>
  <si>
    <t>replace pump direction to honour fluid path | Rule-based protocol review</t>
  </si>
  <si>
    <t>review fluid paths defined by protocol step | The pump flow direction does not match the fluid path definition:  compare fluid path created by valve states to pre-determined valid fluid paths that include the pump.</t>
  </si>
  <si>
    <t>Load and save protocol with the protocol builder or review external changes | This behaviour is already managed by the protocol builder but protocol changes made in the analysis might compromise this requirement | replace pump direction to honour fluid path</t>
  </si>
  <si>
    <t>The defined path does not match pre-determined paths that include passive flow elements for fill bubble trap or other function.  This issue is normally managed correctly by the protocol builder but may occur from external protocol modification.</t>
  </si>
  <si>
    <t>review fluid paths defined by protocol step | eliminate alternative options for the defined path including pressure prime and fill bubble trap steps</t>
  </si>
  <si>
    <t>Protocol builder error - has assigned bubble sensor trigger to line when no sensor exists</t>
  </si>
  <si>
    <t>protocol definition error</t>
  </si>
  <si>
    <t>The issue here is not knowing the context when these sub protocols will be initiated.  Well no since we know the last step run and can simply continue the protocol steps from there.  We can also save step data and have the option of starting from saved step state.  Note saved step state needs to know if it is volume analysis or Celsim derived data so it can be re-used.  The volume analysis for the steps will need to completed before the cell analysis can proceed from the step.</t>
  </si>
  <si>
    <t>Start from step needs to be a vol sim function.  Celsim can proceed using the total holism operation or potentially  use a saved step state to start. | if there are more than one "set as last step" assume these blocks of code will be accessed though "start at step"  by admin user or through OPCUA</t>
  </si>
  <si>
    <t>Use start at step to initiate the secondary code blocks.  The challenge is to know the circumstances when they should be initiated.  Select the step you want to start from  then use 'start from step' or use 'save step' to create a recoverable starting point before selecting 'start from step'</t>
  </si>
  <si>
    <t>Systematic cell loss likely from second harvest function</t>
  </si>
  <si>
    <t>While this works it fails to recognise the harvest operation where the first part of the step - the harvest volume is delivered with the preceding steps valve configuration but pump reversed.   A better approach is to simply add another non-harvest step of any speed and duration with the pump in reverse direction after the harvest step.</t>
  </si>
  <si>
    <t>The loop aliquot analysis is trying to ensure the final draw down of a bag directed by a loop aliquot is within the guideline AV8 requirements.  The protocol definition can be created to prevent achievement of this requirement .</t>
  </si>
  <si>
    <t>detected in algorithm 'ASSES LOOP ALIQUOTS' | Parameter Re-use creating a complex solution for multi bite settings.  This is detected in the algorithm analysis when two loop aliquots are directed from a common parameter.</t>
  </si>
  <si>
    <t>Priming has a range of functions to perform including removal of air from the process lines.  This step is drawing in cell product to the system but areas of the functional kit remain unprimed.   This can create greater problems or sustain process hazards where process lines are blocked.</t>
  </si>
  <si>
    <t>Once the steps defining the priming function are identified any remaining process hazards that have not been addressed by the priming can be highlighted.   Any kit segments that are active in the protocol  that have not been primed.  Any bag lines or bag valve lines that are used but not primed.   Priming can be wet priming or dry priming.  Dry priming is designed to verify the clamps are off for say the output bag/s</t>
  </si>
  <si>
    <t>scan protocol for all active lines, assign priming requirements to all kit segments and active lines plus pressure prime targets.
know which bag is the product input.  Priming ends when product drawn into kit.  The simulation needs to understand the breakpoint between the priming function and cell processing.  Functionally priming ends when the cell product is first exposed to the inside of the kit.  The simulation can do this by recognising which bag has cells in it at the start of the simulation, then recognise when contents of that bag are first drawn down.  This defines the end of the priming function.
So the gap is knowing which bag has the input cells.  There is no requirement at the beginning of analyse volumes for cells to be defined.  Add a user question if no cells detected in kit. | Recognise draw down of input product when priming sequence not complete.  Recognising Priming sequence</t>
  </si>
  <si>
    <t>Drawing fluid through an untested line has a higher risk than pushing fluid through an untested line because the pressure   sensors will not detect the error state of a blocked fluid line.</t>
  </si>
  <si>
    <t>Risk of process failure if line left clamped for example
Incomplete priming can be OK but drawing cell product from a bag through a line that is not primed will likely create a premature end to product loading.</t>
  </si>
  <si>
    <t>Avoid loss of first concentrate away from destination line.    If output lines E and F are not filled with fluid when harvesting to line H, the pump pressure pulsations can cause a small volume of the output concentrate to partially transfer away from the line H fluid path with subsequent loss of cells.  The pressure prime step is designed to pre-fill any un-used fluid lines to avoid this process hazard.</t>
  </si>
  <si>
    <t>When concentrated cells being transferred to an output bag, the pressure pulses from the pump cause the traversing fluid to pulse in and out of any unfilled fluid lines where cell concentrate gets trapped.</t>
  </si>
  <si>
    <t>Avoid loss of first concentrate away from destination line.    If output lines E and F are not filled with fluid when harvesting to line H, the pump pressure pulsations can cause a small volume of the output concentrate to partially transfer away from the line H fluid path with the subsequent loss of cells.  The pressure prime step is designed to pre-fill any unused fluid lines to avoid this process hazard.</t>
  </si>
  <si>
    <t>concentrate recovery is characterised by pump counterclockwise and outputs H, E, F   A preceding pressure prime step or fluid already in E or F (which are not the target output) | A concentrate recovery step to an output line where adjacent output lines not primed.</t>
  </si>
  <si>
    <t>Air cannot reside in the chamber once the centrifuge G's are &gt; 100G.  What happens is air accumulates in the rotary coupling and creates a pressure offset.  This can be detected in the forward flowing direction and eventually the process can fail on over pressure fault.  In the reverse pump direction the pressure system cannot detect it and flow through the chamber stalls.</t>
  </si>
  <si>
    <t>The process needs to stall if a priming step fails to complete and the operator needs to be aware of that.   There are no strong indicators to the operator that a priming step failed otherwise, and the operator is likely to insist the process continues.</t>
  </si>
  <si>
    <t>While it is good to ensure all needed elements are primed before committing the kit to the cell product, the plan is no value if the process continues regardless.</t>
  </si>
  <si>
    <t>The only recognised guard strategy is to have a pressure trigger included in the priming step with PuaseonTrigger set.  So simply look at steps with pressure triggers and see if it is the priming sequence.  Need to detect steps that are priming steps based on priming in progress and the bag lines have not been primed. | priming step does not have a guard strategy.  This is where the protocol has no action to fall back to if a priming step fails</t>
  </si>
  <si>
    <t>Add guard triggers in the priming steps in the protocol such as a pressure trigger with 'Pause on Trigger' set, and 'Skip Button' not enabled.  This will oblige the step to be repeated until the restriction is cleared. | Add guards to priming steps in the protocol  so at least the instrument does not progress the protocol and compromise the batch.  Suggest protocol enhancements for this and examples in help.</t>
  </si>
  <si>
    <t>The skip button enables the operator to ignore the event of failed priming step and drive the process on.</t>
  </si>
  <si>
    <t>The guard of a priming step is intended to restrict progress through the step until any disruption has been cleared.  The 'skip button' is enabled in this step which is not recommended practise.</t>
  </si>
  <si>
    <t>When priming the kit it is a great opportunity to catch failure modes before any cell product is introduced.  Notionally on detection of a bag clamp or non-opened sterile tube weld, the operator can correct the problem and re-try the step without disrupting the batch.</t>
  </si>
  <si>
    <t>enables the process to wait until the blockage is cleared. The a retry can be conducted for the step and the protocol continues.</t>
  </si>
  <si>
    <t>review at end vol sim | bag starting volume must be sufficient for protocol, that is not &lt; zero at end of vol sim
Analyse volume allows bag volumes to fall less than zero so the volume required to complete the protocol can be found.  Below the threshold means there was not enough volume for the protocol.  The threshold is legitimately less than zero since it allows for draw down of the bag to the bubble sensor, and a budget for final draw down to 'T' used to avoid input bag losses.  Input bags always fall below zero if a bubble trigger is used.</t>
  </si>
  <si>
    <t>Increase starting volume or adjust looping aliquots to reduce usage modified | increase starting volume or adjust looping aliquots to reduce usage.  
Use RANGING function to alter starting volumes to match needs | adjust bag starting volume to reflect simulated need
(?? If &gt; capacity??)</t>
  </si>
  <si>
    <t>avoid logic error where ODS volume is used</t>
  </si>
  <si>
    <t>Triggered if the ODS volume is used as a data register in the protocol | harvest volume can be used as a trigger volume but not available in simulation (at least before cellsim) so a default value is applied</t>
  </si>
  <si>
    <t>It is a protocol definition error primarily.  The protocol sequence may return to a step where the use of a bubble sensor is no longer practical</t>
  </si>
  <si>
    <t>analysing the volumes for each step enables the bubble sensor status to be set and monitored.    When analysing the triggers for a step a fall through means the step will immediately end which is likely erroneous. | fall through of bubble sensor DtW trigger where the bubble sensor is already wet.</t>
  </si>
  <si>
    <t>analysing the volumes for each step enables the bubble sensor status to be set and monitored.    When analysing the triggers for a step a fall through means the step will immediately end which is likely erroneous. | fall through of bubble sensor WtD trigger where the bubble sensor is already dry.</t>
  </si>
  <si>
    <t>without a trigger the system will sit in that state indefinitely.   This is legitimate where for example a manual mix of bag contents are called for in which case manual 'skip_ok' needs to be set do the operator can indeed nudge the protocol forward.</t>
  </si>
  <si>
    <t>No trigger is a legitimate setting where the user is to mix a bag before pressing 'next' for example.  In this case 'skip_ok' has not been set in the protocol so the step will proceed indefinitely and the user cannot skip to the next step.  The only recovery is to STOP.  This is flagged as an error but the simulation will continue assuming a nominal step duration.</t>
  </si>
  <si>
    <t>This creates a locked 'cannot move forward' states.  A protocol definition error rather than a run time process hazard.</t>
  </si>
  <si>
    <t>without a trigger the system will sit in that state indefinitely with no way to move forward apart from STOP</t>
  </si>
  <si>
    <t>There is air in the recirculation region of the kit and fluid is flowing past the bottom of the bubble trap, so the air should be captured by the bubble trap.  But the pump flow rate is too high resulting in the air being pushed past the bubble trap</t>
  </si>
  <si>
    <t>This is describing an error in the protocol definition.  The protocol writer will assume any air in the pause loop will have been removed but instead it will probably be captured at the rotary coupling and create pressure offset affecting pump flow rate and risk of pressure fault.</t>
  </si>
  <si>
    <t>analysing the volumes in each step recognising where any dry volume is retained in the path  kit segments.  Also recognising the path includes a traverse of the lower bubble trap - as in pause loop primarily; where the flow rate is too high | there is dry volume in the kit (less bubble trap) and fluid is flowing past the bottom of the bubble trap, so the air should be captured by the bubble trap.  But the pump flow rate &gt; setting [default 35ml/min] resulting in the air being pushed past the bubble trap</t>
  </si>
  <si>
    <t>Review the priming sequence to ensure the pump is running below the threshold value when the bubble trap needs to capture bubbles from the pause loop.  This may also occur if air gets entrained from exhaustion of the bubble trap capacity after multiple drawn down loops. | review protocol so clearance of air from the system is managed in the priming function including management of the flow rate past the bubble trap when air in path.   The error report might be degraded to warning for the step if the operating state is preferred for other reasons (hard to imagine why) | change protocol line flow rate to setting value</t>
  </si>
  <si>
    <t>This occurs in the last loop of a draw down loop with uncertain input bag volume or poor parameter setting.  It will often be unnoticed but can create fault events and systematically degrade process outcomes - reduced final product concentration.</t>
  </si>
  <si>
    <t>A very small aliquot results in failure to form a solid bed which does not support any elutriation actions conducted on the bed resulting in cell loss, excess dilution and reagent use.</t>
  </si>
  <si>
    <t>simulate the protocol to recognise where looping functions are managed by repeated volume controlled draw downs ended by a WtD trigger for the input bag.  Adjust the draw down aliquot volume until the final draw down volume &gt; 80% of the volume controlled aliquot. | Where a data register manages the draw down aliquot for a repeated step, if the register value is inconvenient the last aliquot can be very small.</t>
  </si>
  <si>
    <t>Adjust the Data Entry variable to ensure the last draw down volume is greater than Setting% of the target draw down volume.   This value is commonly affected by the starting volume of cell product.  'Range Volume' is a tool that reviews this issue and adjusts the Data Entry value to meet the threshold percentage for the last draw down.  Also consider a range of strategies:  Pre-measure input volume,  alter process if input volume &lt; threshold.  Also consider a volume detection strategy which might be created by a 'heavies clearance' strategy at the start of the protocol.  In this case the valve volume register for the intermediate bag might be used for the aliquot volume control.  Applying a ratio of say 35% to that register would result in 3 similar aliquots on every occasion. | consider a range of strategies:  Pre-measure input volume,  alter process if input volume &lt; threshold
 Also consider a volume detection strategy which might be created by a 'heavies clearance' strategy at the start of the protocol.  Use Ranging function to recommend aliquot volume setting.  Refer to tab 'aliquots' in this document | use modified data register value described in setting</t>
  </si>
  <si>
    <t>This is a guard for running out of media.  It is not preferred because the system has no reaction other than sit in pause indefinitely unless an operator is monitoring.  Preferred alternative to use predictive tools to ensure the reagent bag has enough volume to start with.</t>
  </si>
  <si>
    <t>check steps where fluid input from bag.
Always detected in priming operations.  ? Suppress for step, or suppress for priming operations - how do we know if we are priming or not? | step that draws in fluid does not include bubble sensor trigger for the input line</t>
  </si>
  <si>
    <t>Add an input Wet to Dry bubble sensor trigger with 'Pause on Bubble' set or disable the rule | Add bubble sensor trigger to the step with 'Pause on Trigger' set - ER not always, just the bubble sensor trigger at least will kill the step.
This should be a warning since there are circumstances where a final drawdown or drawing from A or G are legitimate good practise | Add input wtD bubble sensor trigger with pause on trigger.  Need to recognise Pause on Trigger state to be an error - end of protocol???  But allowing for 'start from step function from saved step state.</t>
  </si>
  <si>
    <t>Air is located between the bubble trap and valve A (kit segment 'detJ'.)  When a pressure prime is conducted in this state the air in this segment is directed to the chamber spoiling the priming function.</t>
  </si>
  <si>
    <t>when pressure prime is called and input is B,C or D then check if detJ has dry volume. (Note Rotea protocol builder pre-sets pressure prime to B.) So critical pause loop primed first | when a pressure prime is conducted ideally the rest of the kit has been primed, particularly the pause loop prime.  But really this is not important as the pump is between detJ and the pressure primed ports E /F  If detJ has not been primed, then the air from detJ heads towards the chamber during pressure prime</t>
  </si>
  <si>
    <t>Can occur because looping sequences run an unexpected extra loop. But also poor kit definition in the protocol.</t>
  </si>
  <si>
    <t>ensure protocol kit definition includes adequate provision in the bag volumes</t>
  </si>
  <si>
    <t>Modify bag capacity definition in protocol.  Alter the variables or protocol to reduce fluid volumes employed.  For example drawdown aliquot volumes will affect how many aliquots and hence how much elutriation/wash buffer employed. | Modify bag capacity definition in protocol.  Alter the protocol to reduce fluid volumes employed.  For example draw down aliquot volumes will affect how many aliquots and hence how much elutriation/wash buffer employed. | Increase bag capacity to value in Setting box</t>
  </si>
  <si>
    <t>Input bag contents dry or unprimed at start of draw down</t>
  </si>
  <si>
    <t>While ensuring there is enough reagent is important, it is also important to detect other systematic protocol faults where for example a recirc pre-loading lop is initiated from an empty bag followed by a loading draw down.</t>
  </si>
  <si>
    <t>Check all bags are primed before drawing on.  Review looping logic to ensure bubble sensor triggers prevent draw in of air and loop will not repeat when fluid exhausted. This might legitimately occur if completing a final draw down | Review looping logic to ensure bubble sensor triggers prevent draw in of air | None - needs to be eliminated</t>
  </si>
  <si>
    <t>Wet priming requires initial transfer of sufficient volume for the priming sequence.  If this is not sufficient, it can be common to run out of fluid from the bags that do not have bubble sensors monitoring them.</t>
  </si>
  <si>
    <t>Monitor steps where A or G are inputs and alert if volume &lt;0 | priming from bag A or G as inputs and bag empty</t>
  </si>
  <si>
    <t>Kit definition error</t>
  </si>
  <si>
    <t>An infinite process loop is created in this scenario, likely a protocol definition error.</t>
  </si>
  <si>
    <t>Monitor cell population in chamber.  check step when pump reverse direction occurs relative to the step before - except in priming state.   (after priming complete.)   Need to know cells are in the bed.  Can get this from chamber population -cellsim | No recirculate step before concentrate recovery step - reversal of pump while centrifuge running.</t>
  </si>
  <si>
    <t>A common failure mode is an overpressure event because the fluid path to an output bag is blocked by a clamp that has not been removed or failure to open a sterile weld joint</t>
  </si>
  <si>
    <t>Advice only good practise to slow the centrifuge to minimise risk of cell clump formation at the tip of the chamber.</t>
  </si>
  <si>
    <t>recognise recovery step as reversing pump direction with cells in bed | Harvest step completed at full centrifuge and pump loading speed.</t>
  </si>
  <si>
    <t>monitor bubble trap dry volume, warn of reduction in wet volume, error if percent &gt; threshold | After priming complete if bubble trap dry volume &gt; threshold raise warning each time the bubble trap dry volume increases
If the bubble trap dry volume = capacity in draw down step</t>
  </si>
  <si>
    <t>check if register controlled volume transfer priming loop bag line in the absence of other priming steps for the bag | A register controlled step to dilute an input bag also manages the priming of that line.  If no dilution is set for the product, the input line is not primed causing a bubble sensor fall through of the draw down loop</t>
  </si>
  <si>
    <t>Add an additional dedicated priming step to separate the priming and dilution functions is recommended. | Add an additional dedicated priming step to separate the functions</t>
  </si>
  <si>
    <t>Meeting AV8 guideline.  But there may also be other conflict when diluting to meet cell loading concentration goals.  Maybe need to have a separate means to capture this guideline issue outside of AV8 management.</t>
  </si>
  <si>
    <t>It is common to underestimate the volume needed in the step to deliver a target volume to the target out bag.  It can be  an embedded protocol definition error or run time parameter setting error.</t>
  </si>
  <si>
    <t>At the end of this recovery step, the chamber and/or the kit in the path to the output bag still have cells present.  This can occur if the recovery step volume is too low for the number of cells in the chamber, or the step volume is not budgeting for the volume lost to line to the output bag.  There are however additional recovery steps in the simulation that can push cells trapped in the output lines to the bag.  If however cells remain in the chamber or pause loop section of the kit, they may be lost.  This can be a legitimate strategy to maximise output concentration.</t>
  </si>
  <si>
    <t>Loss of cells through protocol design and/or settings.  This can occur because cells get trapped in the recirc loop segment (above valve J) or cells remain in the input line or other segments of the kit. (This does not account for cells distributed to other bags)</t>
  </si>
  <si>
    <t>Observe in cell simulation animation. Review the kit segments containing cells to identify the protocol changes required to improve the kit clearance actions. | If the reported % loss is greater than threshold, review the kit segment cell populations in the preceding steps to identify how the cells have been trapped.  Add protocol steps to actively clear segments.  
If in the pause loop segment, add a brief pause before the wash step to clear cells from that segment (or break the wash into two steps with a brief pause between them)
If cells lost to the input line are significant, add a 0.3 to 0.5 ml  'draw down' step after the bubble sensor trigger step.</t>
  </si>
  <si>
    <t>Cell concentration entering the chamber is affecting fluidised bed excessively.</t>
  </si>
  <si>
    <t>Large numbers of cells flushing through take up fluidised bed volume that settled cells are occupying, reducing the bed capacity potentially.  There is an additional  cell simulation setting that drives the impact of 'passing through cells' on resident cells.     It defaults to 0.5 at present.</t>
  </si>
  <si>
    <t>Monitor histogram bin capacity and check if the used volume for that bin &gt; threshold setting.  Default say 50% | Using the histogram analysis, if the first bin with capacity has this capacity consumed by flowing cells &gt; 50%, argue the cel concentration too high.  Make the 50% adjustable</t>
  </si>
  <si>
    <t>If the fluid bite size is too large for high concentration products this failure mode does not stop the process but results in poor process performance.  It is incidental with the incoming product variability.</t>
  </si>
  <si>
    <t>Recognise when overflow state first detected.  Calculate volume of input remaining for the step.  Suggest reducing step volume to the current step volume completed, or diluting the incoming material by  the ratio ((volume for the step/ volume till now) -1) * step starting volume | Rule-based protocol review</t>
  </si>
  <si>
    <t>Reduce cell concentration and/or reduce aliquot volume or increase the CF ratio. | Reduce bite size or dilute incoming material. | Recognise when overflow state first detected.  Calculate volume of input remaining for the step.  Suggest reducing step volume to the current step volume completed, or diluting the incoming material by  the ratio ((volume for the step/ volume till now) -1) * step starting volume</t>
  </si>
  <si>
    <t>If the number of cells in the chamber is too high, cells can be lost by overflowing to waste.  This is affected by the cells, the media, pump and centrifuge settings.  This is an empirical setting to adjusted for your specific circumstances and experience.  Units:[Million Cells]</t>
  </si>
  <si>
    <t>determine preliminary bite setting to meet this requirement.  Alert in orange if the setting does not meet this requirement.. | Rule-based protocol review</t>
  </si>
  <si>
    <t>Adjust the bite volume down to meet the requirement or alter the setting. | recommend bite volume &lt;= setting match | determine preliminary bite setting to meet this requirement.  Alert in orange if the setting does not meet this requirement..</t>
  </si>
  <si>
    <t>If the cell concentration entering the chamber is too high, processes in the chamber to retain or selectively elute different cells can be overwhelmed resulting in cells lost to waste for example.  This is affected by the cells, the media, pump and centrifuge settings.  This is an empirical setting to adjusted for your specific circumstances and experience.  Units:[Million Cells/ml]</t>
  </si>
  <si>
    <t>If a register controlled dilution step present suggest minimum value to meet this requirement.  Alert in orange if it does not mee the requirement | Rule-based protocol review</t>
  </si>
  <si>
    <t>Increase the volume of any pre-dilution step or add pre-dilution steps in the protocol. | recommend dilution volume or suggest inclusion of a dilution step. | If a register controlled dilution step present suggest minimum value to meet this requirement.  Alert in orange if it does not mee the requirement</t>
  </si>
  <si>
    <t>Air in loop accumulates in the rotary coupling.</t>
  </si>
  <si>
    <t xml:space="preserve">Ensure sufficient reagent available before run.  Bubble sensor trigger to pause process if this encountered. </t>
  </si>
  <si>
    <t>Review simulation to verify reagent sufficient before starting run.</t>
  </si>
  <si>
    <t>review in volsim init process | Maximum loading concentration.  Alter cell dilution step volumes or suggest such procedures if input cell concentration &gt; setting</t>
  </si>
  <si>
    <t>The surface of other products in the incubator and surroundings are nominally contaminated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</si>
</sst>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x14ac:knownFonts="1">
    <font>
      <sz val="11"/>
      <color theme="1"/>
      <name val="Calibri"/>
      <family val="2"/>
      <scheme val="minor"/>
    </font>
    <font>
      <b/>
      <sz val="11"/>
      <color rgb="FFFFFFFF"/>
      <name val="Calibri"/>
    </font>
    <font>
      <b/>
      <sz val="12"/>
      <name val="Calibri"/>
    </font>
    <font>
      <b/>
      <sz val="11"/>
      <color rgb="FFFFFFFF"/>
      <name val="Calibri"/>
      <family val="2"/>
    </font>
    <font>
      <sz val="8"/>
      <name val="Calibri"/>
      <family val="2"/>
      <scheme val="minor"/>
    </font>
  </fonts>
  <fills count="8">
    <fill>
      <patternFill patternType="none"/>
    </fill>
    <fill>
      <patternFill patternType="gray125"/>
    </fill>
    <fill>
      <patternFill patternType="solid">
        <fgColor rgb="FF1F4E78"/>
      </patternFill>
    </fill>
    <fill>
      <patternFill patternType="solid">
        <fgColor rgb="FFF4CCCC"/>
      </patternFill>
    </fill>
    <fill>
      <patternFill patternType="solid">
        <fgColor rgb="FFFCE4D6"/>
      </patternFill>
    </fill>
    <fill>
      <patternFill patternType="solid">
        <fgColor rgb="FFFFF2CC"/>
      </patternFill>
    </fill>
    <fill>
      <patternFill patternType="solid">
        <fgColor rgb="FFFFF2CC"/>
        <bgColor indexed="64"/>
      </patternFill>
    </fill>
    <fill>
      <patternFill patternType="solid">
        <fgColor theme="4" tint="0.79998168889431442"/>
        <bgColor theme="4" tint="0.79998168889431442"/>
      </patternFill>
    </fill>
  </fills>
  <borders count="7">
    <border>
      <left/>
      <right/>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style="thin">
        <color rgb="FFD9E1F2"/>
      </top>
      <bottom/>
      <diagonal/>
    </border>
    <border>
      <left/>
      <right/>
      <top style="thin">
        <color rgb="FFD9E1F2"/>
      </top>
      <bottom/>
      <diagonal/>
    </border>
    <border>
      <left/>
      <right style="thin">
        <color theme="4" tint="0.39997558519241921"/>
      </right>
      <top style="thin">
        <color rgb="FFD9E1F2"/>
      </top>
      <bottom/>
      <diagonal/>
    </border>
  </borders>
  <cellStyleXfs count="1">
    <xf numFmtId="0" fontId="0" fillId="0" borderId="0"/>
  </cellStyleXfs>
  <cellXfs count="50">
    <xf numFmtId="0" fontId="0" fillId="0" borderId="0" xfId="0"/>
    <xf numFmtId="0" fontId="0" fillId="0" borderId="0" xfId="0" applyAlignment="1">
      <alignment vertical="top" wrapText="1"/>
    </xf>
    <xf numFmtId="0" fontId="2" fillId="0" borderId="0" xfId="0" applyFont="1" applyAlignment="1">
      <alignment vertical="top" wrapText="1"/>
    </xf>
    <xf numFmtId="0" fontId="1" fillId="2" borderId="0" xfId="0" applyFont="1" applyFill="1"/>
    <xf numFmtId="0" fontId="0" fillId="0" borderId="0" xfId="0" applyAlignment="1">
      <alignment vertical="top"/>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0" fillId="7" borderId="4" xfId="0" applyFill="1" applyBorder="1" applyAlignment="1">
      <alignment vertical="top" wrapText="1"/>
    </xf>
    <xf numFmtId="0" fontId="0" fillId="7" borderId="5" xfId="0" applyFill="1" applyBorder="1" applyAlignment="1">
      <alignment vertical="top" wrapText="1"/>
    </xf>
    <xf numFmtId="1" fontId="0" fillId="7" borderId="5" xfId="0" applyNumberFormat="1" applyFill="1" applyBorder="1" applyAlignment="1">
      <alignment vertical="top" wrapText="1"/>
    </xf>
    <xf numFmtId="0" fontId="0" fillId="7" borderId="6" xfId="0" applyFill="1" applyBorder="1" applyAlignment="1">
      <alignment vertical="top" wrapText="1"/>
    </xf>
    <xf numFmtId="0" fontId="0" fillId="0" borderId="1" xfId="0" applyBorder="1" applyAlignment="1">
      <alignment vertical="top" wrapText="1"/>
    </xf>
    <xf numFmtId="0" fontId="0" fillId="0" borderId="2" xfId="0" applyBorder="1" applyAlignment="1">
      <alignment vertical="top" wrapText="1"/>
    </xf>
    <xf numFmtId="1" fontId="0" fillId="0" borderId="2" xfId="0" applyNumberFormat="1" applyBorder="1" applyAlignment="1">
      <alignment vertical="top" wrapText="1"/>
    </xf>
    <xf numFmtId="0" fontId="0" fillId="0" borderId="3" xfId="0" applyBorder="1" applyAlignment="1">
      <alignment vertical="top" wrapText="1"/>
    </xf>
    <xf numFmtId="0" fontId="0" fillId="7" borderId="1" xfId="0" applyFill="1" applyBorder="1" applyAlignment="1">
      <alignment vertical="top" wrapText="1"/>
    </xf>
    <xf numFmtId="0" fontId="0" fillId="7" borderId="2" xfId="0" applyFill="1" applyBorder="1" applyAlignment="1">
      <alignment vertical="top" wrapText="1"/>
    </xf>
    <xf numFmtId="1" fontId="0" fillId="7" borderId="2" xfId="0" applyNumberFormat="1" applyFill="1" applyBorder="1" applyAlignment="1">
      <alignment vertical="top" wrapText="1"/>
    </xf>
    <xf numFmtId="0" fontId="0" fillId="7" borderId="3" xfId="0" applyFill="1" applyBorder="1" applyAlignment="1">
      <alignment vertical="top" wrapText="1"/>
    </xf>
    <xf numFmtId="0" fontId="0" fillId="4" borderId="1" xfId="0" applyFill="1" applyBorder="1" applyAlignment="1">
      <alignment vertical="top" wrapText="1"/>
    </xf>
    <xf numFmtId="0" fontId="0" fillId="4" borderId="2" xfId="0" applyFill="1" applyBorder="1" applyAlignment="1">
      <alignment vertical="top" wrapText="1"/>
    </xf>
    <xf numFmtId="1" fontId="0" fillId="4" borderId="2" xfId="0" applyNumberFormat="1" applyFill="1" applyBorder="1" applyAlignment="1">
      <alignment vertical="top" wrapText="1"/>
    </xf>
    <xf numFmtId="0" fontId="0" fillId="4" borderId="3" xfId="0" applyFill="1" applyBorder="1" applyAlignment="1">
      <alignment vertical="top" wrapText="1"/>
    </xf>
    <xf numFmtId="0" fontId="0" fillId="5" borderId="1" xfId="0" applyFill="1" applyBorder="1" applyAlignment="1">
      <alignment vertical="top" wrapText="1"/>
    </xf>
    <xf numFmtId="0" fontId="0" fillId="5" borderId="2" xfId="0" applyFill="1" applyBorder="1" applyAlignment="1">
      <alignment vertical="top" wrapText="1"/>
    </xf>
    <xf numFmtId="0" fontId="0" fillId="7" borderId="2" xfId="0" applyFill="1" applyBorder="1" applyAlignment="1">
      <alignment vertical="top"/>
    </xf>
    <xf numFmtId="0" fontId="0" fillId="7" borderId="2" xfId="0" applyFill="1" applyBorder="1"/>
    <xf numFmtId="0" fontId="0" fillId="7" borderId="3" xfId="0" applyFill="1" applyBorder="1"/>
    <xf numFmtId="0" fontId="0" fillId="6" borderId="1" xfId="0" applyFill="1" applyBorder="1" applyAlignment="1">
      <alignment vertical="top" wrapText="1"/>
    </xf>
    <xf numFmtId="0" fontId="0" fillId="0" borderId="2" xfId="0" applyBorder="1" applyAlignment="1">
      <alignment vertical="top"/>
    </xf>
    <xf numFmtId="0" fontId="0" fillId="7" borderId="2" xfId="0" applyFill="1" applyBorder="1" applyAlignment="1">
      <alignment wrapText="1"/>
    </xf>
    <xf numFmtId="0" fontId="0" fillId="0" borderId="0" xfId="0" applyAlignment="1">
      <alignment wrapText="1"/>
    </xf>
    <xf numFmtId="0" fontId="0" fillId="0" borderId="3" xfId="0" applyBorder="1" applyAlignment="1">
      <alignment vertical="top"/>
    </xf>
    <xf numFmtId="164" fontId="0" fillId="0" borderId="0" xfId="0" applyNumberFormat="1"/>
    <xf numFmtId="15" fontId="0" fillId="0" borderId="0" xfId="0" applyNumberFormat="1" applyAlignment="1">
      <alignment horizontal="center"/>
    </xf>
    <xf numFmtId="0" fontId="0" fillId="0" borderId="0" xfId="0" applyAlignment="1">
      <alignment horizontal="right"/>
    </xf>
    <xf numFmtId="0" fontId="0" fillId="7" borderId="5" xfId="0" applyFill="1" applyBorder="1" applyAlignment="1">
      <alignment horizontal="center" vertical="top" wrapText="1"/>
    </xf>
    <xf numFmtId="0" fontId="0" fillId="3" borderId="2" xfId="0" applyFill="1" applyBorder="1" applyAlignment="1">
      <alignment horizontal="center" vertical="top" wrapText="1"/>
    </xf>
    <xf numFmtId="0" fontId="0" fillId="7" borderId="2" xfId="0" applyFill="1" applyBorder="1" applyAlignment="1">
      <alignment horizontal="center" vertical="top" wrapText="1"/>
    </xf>
    <xf numFmtId="0" fontId="0" fillId="0" borderId="2" xfId="0" applyBorder="1" applyAlignment="1">
      <alignment horizontal="center" vertical="top" wrapText="1"/>
    </xf>
    <xf numFmtId="0" fontId="0" fillId="0" borderId="2" xfId="0" applyBorder="1" applyAlignment="1">
      <alignment horizontal="center" vertical="top"/>
    </xf>
    <xf numFmtId="0" fontId="0" fillId="5" borderId="1" xfId="0" applyFill="1" applyBorder="1" applyAlignment="1">
      <alignment horizontal="center" vertical="top" wrapText="1"/>
    </xf>
    <xf numFmtId="1" fontId="0" fillId="7" borderId="5" xfId="0" applyNumberFormat="1" applyFill="1" applyBorder="1" applyAlignment="1">
      <alignment horizontal="center" vertical="top" wrapText="1"/>
    </xf>
    <xf numFmtId="1" fontId="0" fillId="3" borderId="2" xfId="0" applyNumberFormat="1" applyFill="1" applyBorder="1" applyAlignment="1">
      <alignment horizontal="center" vertical="top" wrapText="1"/>
    </xf>
    <xf numFmtId="1" fontId="0" fillId="7" borderId="2" xfId="0" applyNumberFormat="1" applyFill="1" applyBorder="1" applyAlignment="1">
      <alignment horizontal="center" vertical="top" wrapText="1"/>
    </xf>
    <xf numFmtId="1" fontId="0" fillId="0" borderId="2" xfId="0" applyNumberFormat="1" applyBorder="1" applyAlignment="1">
      <alignment horizontal="center" vertical="top" wrapText="1"/>
    </xf>
    <xf numFmtId="0" fontId="0" fillId="7" borderId="2" xfId="0" applyFill="1" applyBorder="1" applyAlignment="1">
      <alignment horizontal="center" vertical="top"/>
    </xf>
    <xf numFmtId="0" fontId="0" fillId="4" borderId="2" xfId="0" applyFill="1" applyBorder="1" applyAlignment="1">
      <alignment horizontal="center" vertical="top" wrapText="1"/>
    </xf>
    <xf numFmtId="0" fontId="0" fillId="7" borderId="2" xfId="0" applyFill="1" applyBorder="1" applyAlignment="1">
      <alignment horizontal="center"/>
    </xf>
  </cellXfs>
  <cellStyles count="1">
    <cellStyle name="Normal" xfId="0" builtinId="0"/>
  </cellStyles>
  <dxfs count="6">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78"/>
  <sheetViews>
    <sheetView tabSelected="1" topLeftCell="M1" zoomScale="70" zoomScaleNormal="70" workbookViewId="0">
      <pane ySplit="3" topLeftCell="A59" activePane="bottomLeft" state="frozen"/>
      <selection activeCell="B1" sqref="B1"/>
      <selection pane="bottomLeft" activeCell="P69" sqref="P69"/>
    </sheetView>
  </sheetViews>
  <sheetFormatPr defaultRowHeight="14.5" x14ac:dyDescent="0.35"/>
  <cols>
    <col min="1" max="1" width="12" style="29" customWidth="1"/>
    <col min="2" max="2" width="12" customWidth="1"/>
    <col min="3" max="3" width="14" customWidth="1"/>
    <col min="4" max="4" width="20" customWidth="1"/>
    <col min="5" max="5" width="18" customWidth="1"/>
    <col min="6" max="6" width="14" customWidth="1"/>
    <col min="7" max="8" width="26" customWidth="1"/>
    <col min="9" max="9" width="18" customWidth="1"/>
    <col min="10" max="10" width="30" style="32" customWidth="1"/>
    <col min="11" max="12" width="18" customWidth="1"/>
    <col min="13" max="13" width="40" customWidth="1"/>
    <col min="14" max="14" width="30" customWidth="1"/>
    <col min="15" max="15" width="42" customWidth="1"/>
    <col min="16" max="16" width="28" customWidth="1"/>
    <col min="17" max="17" width="34" customWidth="1"/>
    <col min="18" max="19" width="30" customWidth="1"/>
    <col min="20" max="20" width="12" customWidth="1"/>
    <col min="21" max="21" width="14" customWidth="1"/>
    <col min="22" max="22" width="13" customWidth="1"/>
    <col min="23" max="23" width="12" customWidth="1"/>
    <col min="24" max="24" width="38" customWidth="1"/>
    <col min="25" max="25" width="18" customWidth="1"/>
    <col min="26" max="26" width="13" customWidth="1"/>
    <col min="27" max="28" width="16" customWidth="1"/>
    <col min="29" max="29" width="14" customWidth="1"/>
    <col min="30" max="30" width="16" customWidth="1"/>
    <col min="31" max="31" width="14" customWidth="1"/>
    <col min="32" max="33" width="18" customWidth="1"/>
  </cols>
  <sheetData>
    <row r="1" spans="1:33" x14ac:dyDescent="0.35">
      <c r="B1" s="36" t="s">
        <v>635</v>
      </c>
      <c r="C1" t="s">
        <v>636</v>
      </c>
      <c r="E1" s="36" t="s">
        <v>637</v>
      </c>
      <c r="F1" t="s">
        <v>650</v>
      </c>
      <c r="G1" s="36" t="s">
        <v>638</v>
      </c>
      <c r="H1" s="35">
        <v>46186</v>
      </c>
    </row>
    <row r="3" spans="1:33" ht="32" customHeight="1" x14ac:dyDescent="0.35">
      <c r="A3" s="5" t="s">
        <v>517</v>
      </c>
      <c r="B3" s="6" t="s">
        <v>0</v>
      </c>
      <c r="C3" s="6" t="s">
        <v>1</v>
      </c>
      <c r="D3" s="6" t="s">
        <v>2</v>
      </c>
      <c r="E3" s="6" t="s">
        <v>3</v>
      </c>
      <c r="F3" s="6" t="s">
        <v>4</v>
      </c>
      <c r="G3" s="6" t="s">
        <v>5</v>
      </c>
      <c r="H3" s="6" t="s">
        <v>6</v>
      </c>
      <c r="I3" s="6" t="s">
        <v>7</v>
      </c>
      <c r="J3" s="6" t="s">
        <v>8</v>
      </c>
      <c r="K3" s="6" t="s">
        <v>9</v>
      </c>
      <c r="L3" s="6" t="s">
        <v>10</v>
      </c>
      <c r="M3" s="6" t="s">
        <v>11</v>
      </c>
      <c r="N3" s="6" t="s">
        <v>12</v>
      </c>
      <c r="O3" s="6" t="s">
        <v>13</v>
      </c>
      <c r="P3" s="6" t="s">
        <v>14</v>
      </c>
      <c r="Q3" s="6" t="s">
        <v>15</v>
      </c>
      <c r="R3" s="6" t="s">
        <v>16</v>
      </c>
      <c r="S3" s="6" t="s">
        <v>17</v>
      </c>
      <c r="T3" s="6" t="s">
        <v>18</v>
      </c>
      <c r="U3" s="6" t="s">
        <v>19</v>
      </c>
      <c r="V3" s="6" t="s">
        <v>20</v>
      </c>
      <c r="W3" s="6" t="s">
        <v>21</v>
      </c>
      <c r="X3" s="6" t="s">
        <v>22</v>
      </c>
      <c r="Y3" s="6" t="s">
        <v>23</v>
      </c>
      <c r="Z3" s="6" t="s">
        <v>24</v>
      </c>
      <c r="AA3" s="6" t="s">
        <v>25</v>
      </c>
      <c r="AB3" s="6" t="s">
        <v>26</v>
      </c>
      <c r="AC3" s="6" t="s">
        <v>27</v>
      </c>
      <c r="AD3" s="6" t="s">
        <v>28</v>
      </c>
      <c r="AE3" s="6" t="s">
        <v>29</v>
      </c>
      <c r="AF3" s="6" t="s">
        <v>30</v>
      </c>
      <c r="AG3" s="7" t="s">
        <v>31</v>
      </c>
    </row>
    <row r="4" spans="1:33" ht="116" x14ac:dyDescent="0.35">
      <c r="A4" s="8">
        <v>1</v>
      </c>
      <c r="B4" s="9" t="s">
        <v>64</v>
      </c>
      <c r="C4" s="9" t="s">
        <v>65</v>
      </c>
      <c r="D4" s="9" t="s">
        <v>34</v>
      </c>
      <c r="E4" s="9" t="s">
        <v>66</v>
      </c>
      <c r="F4" s="9" t="s">
        <v>67</v>
      </c>
      <c r="G4" s="9" t="s">
        <v>37</v>
      </c>
      <c r="H4" s="9" t="s">
        <v>38</v>
      </c>
      <c r="I4" s="9" t="s">
        <v>68</v>
      </c>
      <c r="J4" s="9" t="s">
        <v>69</v>
      </c>
      <c r="K4" s="9" t="s">
        <v>70</v>
      </c>
      <c r="L4" s="9" t="s">
        <v>71</v>
      </c>
      <c r="M4" s="9" t="s">
        <v>72</v>
      </c>
      <c r="N4" s="9" t="s">
        <v>73</v>
      </c>
      <c r="O4" s="9" t="s">
        <v>74</v>
      </c>
      <c r="P4" s="9" t="s">
        <v>75</v>
      </c>
      <c r="Q4" s="9" t="s">
        <v>76</v>
      </c>
      <c r="R4" s="9" t="s">
        <v>77</v>
      </c>
      <c r="S4" s="9" t="s">
        <v>78</v>
      </c>
      <c r="T4" s="10">
        <v>2</v>
      </c>
      <c r="U4" s="10">
        <v>3</v>
      </c>
      <c r="V4" s="10">
        <v>2</v>
      </c>
      <c r="W4" s="43">
        <f>T4*U4*V4</f>
        <v>12</v>
      </c>
      <c r="X4" s="9" t="s">
        <v>767</v>
      </c>
      <c r="Y4" s="9" t="s">
        <v>61</v>
      </c>
      <c r="Z4" s="10"/>
      <c r="AA4" s="10"/>
      <c r="AB4" s="10"/>
      <c r="AC4" s="10"/>
      <c r="AD4" s="37" t="str">
        <f t="shared" ref="AD4:AD58" si="0">IF(W4&gt;=40,"High",IF(W4&gt;=16,"Medium","Low"))</f>
        <v>Low</v>
      </c>
      <c r="AE4" s="37" t="str">
        <f>IF(T4=5,"CL1",IF(T4=4,"CL2", IF(T4=3,"CL3","CL4")))</f>
        <v>CL4</v>
      </c>
      <c r="AF4" s="9" t="s">
        <v>50</v>
      </c>
      <c r="AG4" s="11" t="s">
        <v>51</v>
      </c>
    </row>
    <row r="5" spans="1:33" ht="116" x14ac:dyDescent="0.35">
      <c r="A5" s="12">
        <v>2</v>
      </c>
      <c r="B5" s="13" t="s">
        <v>235</v>
      </c>
      <c r="C5" s="13" t="s">
        <v>236</v>
      </c>
      <c r="D5" s="13" t="s">
        <v>34</v>
      </c>
      <c r="E5" s="13" t="s">
        <v>131</v>
      </c>
      <c r="F5" s="13" t="s">
        <v>67</v>
      </c>
      <c r="G5" s="13" t="s">
        <v>37</v>
      </c>
      <c r="H5" s="13" t="s">
        <v>38</v>
      </c>
      <c r="I5" s="13" t="s">
        <v>229</v>
      </c>
      <c r="J5" s="13" t="s">
        <v>237</v>
      </c>
      <c r="K5" s="13" t="s">
        <v>134</v>
      </c>
      <c r="L5" s="13" t="s">
        <v>238</v>
      </c>
      <c r="M5" s="13" t="s">
        <v>239</v>
      </c>
      <c r="N5" s="13" t="s">
        <v>240</v>
      </c>
      <c r="O5" s="13" t="s">
        <v>241</v>
      </c>
      <c r="P5" s="13" t="s">
        <v>75</v>
      </c>
      <c r="Q5" s="13" t="s">
        <v>76</v>
      </c>
      <c r="R5" s="13" t="s">
        <v>59</v>
      </c>
      <c r="S5" s="13" t="s">
        <v>768</v>
      </c>
      <c r="T5" s="14">
        <v>4</v>
      </c>
      <c r="U5" s="14">
        <v>5</v>
      </c>
      <c r="V5" s="14">
        <v>2</v>
      </c>
      <c r="W5" s="44">
        <f t="shared" ref="W5:W66" si="1">T5*U5*V5</f>
        <v>40</v>
      </c>
      <c r="X5" s="13" t="s">
        <v>769</v>
      </c>
      <c r="Y5" s="13" t="s">
        <v>61</v>
      </c>
      <c r="Z5" s="14"/>
      <c r="AA5" s="14"/>
      <c r="AB5" s="14"/>
      <c r="AC5" s="14"/>
      <c r="AD5" s="38" t="str">
        <f t="shared" si="0"/>
        <v>High</v>
      </c>
      <c r="AE5" s="40" t="str">
        <f t="shared" ref="AE5:AE68" si="2">IF(T5=5,"CL1",IF(T5=4,"CL2", IF(T5=3,"CL3","CL4")))</f>
        <v>CL2</v>
      </c>
      <c r="AF5" s="13" t="s">
        <v>50</v>
      </c>
      <c r="AG5" s="15" t="s">
        <v>51</v>
      </c>
    </row>
    <row r="6" spans="1:33" ht="116" x14ac:dyDescent="0.35">
      <c r="A6" s="16">
        <v>3</v>
      </c>
      <c r="B6" s="17" t="s">
        <v>242</v>
      </c>
      <c r="C6" s="17" t="s">
        <v>243</v>
      </c>
      <c r="D6" s="17" t="s">
        <v>34</v>
      </c>
      <c r="E6" s="17" t="s">
        <v>131</v>
      </c>
      <c r="F6" s="17" t="s">
        <v>67</v>
      </c>
      <c r="G6" s="17" t="s">
        <v>37</v>
      </c>
      <c r="H6" s="17" t="s">
        <v>38</v>
      </c>
      <c r="I6" s="17" t="s">
        <v>229</v>
      </c>
      <c r="J6" s="17" t="s">
        <v>244</v>
      </c>
      <c r="K6" s="17" t="s">
        <v>134</v>
      </c>
      <c r="L6" s="17" t="s">
        <v>238</v>
      </c>
      <c r="M6" s="17" t="s">
        <v>770</v>
      </c>
      <c r="N6" s="17" t="s">
        <v>245</v>
      </c>
      <c r="O6" s="17" t="s">
        <v>246</v>
      </c>
      <c r="P6" s="17" t="s">
        <v>75</v>
      </c>
      <c r="Q6" s="17" t="s">
        <v>76</v>
      </c>
      <c r="R6" s="17" t="s">
        <v>771</v>
      </c>
      <c r="S6" s="17" t="s">
        <v>772</v>
      </c>
      <c r="T6" s="18">
        <v>4</v>
      </c>
      <c r="U6" s="18">
        <v>5</v>
      </c>
      <c r="V6" s="18">
        <v>2</v>
      </c>
      <c r="W6" s="44">
        <f t="shared" si="1"/>
        <v>40</v>
      </c>
      <c r="X6" s="17" t="s">
        <v>773</v>
      </c>
      <c r="Y6" s="17" t="s">
        <v>162</v>
      </c>
      <c r="Z6" s="18"/>
      <c r="AA6" s="18"/>
      <c r="AB6" s="18"/>
      <c r="AC6" s="18"/>
      <c r="AD6" s="38" t="str">
        <f t="shared" si="0"/>
        <v>High</v>
      </c>
      <c r="AE6" s="39" t="str">
        <f t="shared" si="2"/>
        <v>CL2</v>
      </c>
      <c r="AF6" s="17" t="s">
        <v>50</v>
      </c>
      <c r="AG6" s="19" t="s">
        <v>51</v>
      </c>
    </row>
    <row r="7" spans="1:33" ht="116" x14ac:dyDescent="0.35">
      <c r="A7" s="12">
        <v>4</v>
      </c>
      <c r="B7" s="13" t="s">
        <v>247</v>
      </c>
      <c r="C7" s="13" t="s">
        <v>248</v>
      </c>
      <c r="D7" s="13" t="s">
        <v>34</v>
      </c>
      <c r="E7" s="13" t="s">
        <v>131</v>
      </c>
      <c r="F7" s="13" t="s">
        <v>67</v>
      </c>
      <c r="G7" s="13" t="s">
        <v>37</v>
      </c>
      <c r="H7" s="13" t="s">
        <v>38</v>
      </c>
      <c r="I7" s="13" t="s">
        <v>229</v>
      </c>
      <c r="J7" s="13" t="s">
        <v>249</v>
      </c>
      <c r="K7" s="13" t="s">
        <v>134</v>
      </c>
      <c r="L7" s="13" t="s">
        <v>238</v>
      </c>
      <c r="M7" s="13" t="s">
        <v>774</v>
      </c>
      <c r="N7" s="13" t="s">
        <v>250</v>
      </c>
      <c r="O7" s="13" t="s">
        <v>251</v>
      </c>
      <c r="P7" s="13" t="s">
        <v>75</v>
      </c>
      <c r="Q7" s="13" t="s">
        <v>76</v>
      </c>
      <c r="R7" s="13" t="s">
        <v>59</v>
      </c>
      <c r="S7" s="13" t="s">
        <v>252</v>
      </c>
      <c r="T7" s="14">
        <v>4</v>
      </c>
      <c r="U7" s="14">
        <v>5</v>
      </c>
      <c r="V7" s="14">
        <v>5</v>
      </c>
      <c r="W7" s="44">
        <f t="shared" si="1"/>
        <v>100</v>
      </c>
      <c r="X7" s="13" t="s">
        <v>253</v>
      </c>
      <c r="Y7" s="13" t="s">
        <v>162</v>
      </c>
      <c r="Z7" s="14"/>
      <c r="AA7" s="14"/>
      <c r="AB7" s="14"/>
      <c r="AC7" s="14"/>
      <c r="AD7" s="38" t="str">
        <f t="shared" si="0"/>
        <v>High</v>
      </c>
      <c r="AE7" s="40" t="str">
        <f t="shared" si="2"/>
        <v>CL2</v>
      </c>
      <c r="AF7" s="13" t="s">
        <v>50</v>
      </c>
      <c r="AG7" s="15" t="s">
        <v>51</v>
      </c>
    </row>
    <row r="8" spans="1:33" ht="130.5" x14ac:dyDescent="0.35">
      <c r="A8" s="20">
        <v>5</v>
      </c>
      <c r="B8" s="21" t="s">
        <v>436</v>
      </c>
      <c r="C8" s="21" t="s">
        <v>437</v>
      </c>
      <c r="D8" s="21" t="s">
        <v>438</v>
      </c>
      <c r="E8" s="21" t="s">
        <v>131</v>
      </c>
      <c r="F8" s="21" t="s">
        <v>67</v>
      </c>
      <c r="G8" s="21" t="s">
        <v>37</v>
      </c>
      <c r="H8" s="21" t="s">
        <v>38</v>
      </c>
      <c r="I8" s="21" t="s">
        <v>229</v>
      </c>
      <c r="J8" s="21" t="s">
        <v>439</v>
      </c>
      <c r="K8" s="21" t="s">
        <v>134</v>
      </c>
      <c r="L8" s="21" t="s">
        <v>238</v>
      </c>
      <c r="M8" s="21" t="s">
        <v>440</v>
      </c>
      <c r="N8" s="21" t="s">
        <v>441</v>
      </c>
      <c r="O8" s="21" t="s">
        <v>75</v>
      </c>
      <c r="P8" s="21" t="s">
        <v>442</v>
      </c>
      <c r="Q8" s="21" t="s">
        <v>76</v>
      </c>
      <c r="R8" s="21" t="s">
        <v>443</v>
      </c>
      <c r="S8" s="21" t="s">
        <v>775</v>
      </c>
      <c r="T8" s="22">
        <v>4</v>
      </c>
      <c r="U8" s="22">
        <v>4</v>
      </c>
      <c r="V8" s="22">
        <v>3</v>
      </c>
      <c r="W8" s="44">
        <f t="shared" si="1"/>
        <v>48</v>
      </c>
      <c r="X8" s="21" t="s">
        <v>444</v>
      </c>
      <c r="Y8" s="21" t="s">
        <v>61</v>
      </c>
      <c r="Z8" s="22"/>
      <c r="AA8" s="22"/>
      <c r="AB8" s="22"/>
      <c r="AC8" s="22"/>
      <c r="AD8" s="38" t="str">
        <f t="shared" si="0"/>
        <v>High</v>
      </c>
      <c r="AE8" s="48" t="str">
        <f t="shared" si="2"/>
        <v>CL2</v>
      </c>
      <c r="AF8" s="21" t="s">
        <v>50</v>
      </c>
      <c r="AG8" s="23" t="s">
        <v>445</v>
      </c>
    </row>
    <row r="9" spans="1:33" ht="145" x14ac:dyDescent="0.35">
      <c r="A9" s="12">
        <v>6</v>
      </c>
      <c r="B9" s="13" t="s">
        <v>254</v>
      </c>
      <c r="C9" s="13" t="s">
        <v>255</v>
      </c>
      <c r="D9" s="13" t="s">
        <v>34</v>
      </c>
      <c r="E9" s="13" t="s">
        <v>131</v>
      </c>
      <c r="F9" s="13" t="s">
        <v>67</v>
      </c>
      <c r="G9" s="13" t="s">
        <v>37</v>
      </c>
      <c r="H9" s="13" t="s">
        <v>38</v>
      </c>
      <c r="I9" s="13" t="s">
        <v>229</v>
      </c>
      <c r="J9" s="13" t="s">
        <v>256</v>
      </c>
      <c r="K9" s="13" t="s">
        <v>134</v>
      </c>
      <c r="L9" s="13" t="s">
        <v>56</v>
      </c>
      <c r="M9" s="13" t="s">
        <v>257</v>
      </c>
      <c r="N9" s="13" t="s">
        <v>258</v>
      </c>
      <c r="O9" s="13" t="s">
        <v>259</v>
      </c>
      <c r="P9" s="13" t="s">
        <v>260</v>
      </c>
      <c r="Q9" s="13" t="s">
        <v>93</v>
      </c>
      <c r="R9" s="13" t="s">
        <v>261</v>
      </c>
      <c r="S9" s="13" t="s">
        <v>262</v>
      </c>
      <c r="T9" s="14">
        <v>3</v>
      </c>
      <c r="U9" s="14">
        <v>4</v>
      </c>
      <c r="V9" s="14">
        <v>5</v>
      </c>
      <c r="W9" s="44">
        <f t="shared" si="1"/>
        <v>60</v>
      </c>
      <c r="X9" s="13" t="s">
        <v>263</v>
      </c>
      <c r="Y9" s="13" t="s">
        <v>48</v>
      </c>
      <c r="Z9" s="14"/>
      <c r="AA9" s="14"/>
      <c r="AB9" s="14"/>
      <c r="AC9" s="14"/>
      <c r="AD9" s="38" t="str">
        <f t="shared" si="0"/>
        <v>High</v>
      </c>
      <c r="AE9" s="40" t="str">
        <f t="shared" si="2"/>
        <v>CL3</v>
      </c>
      <c r="AF9" s="13" t="s">
        <v>50</v>
      </c>
      <c r="AG9" s="15" t="s">
        <v>51</v>
      </c>
    </row>
    <row r="10" spans="1:33" ht="116" x14ac:dyDescent="0.35">
      <c r="A10" s="16">
        <v>7</v>
      </c>
      <c r="B10" s="17" t="s">
        <v>264</v>
      </c>
      <c r="C10" s="17" t="s">
        <v>265</v>
      </c>
      <c r="D10" s="17" t="s">
        <v>34</v>
      </c>
      <c r="E10" s="17" t="s">
        <v>131</v>
      </c>
      <c r="F10" s="17" t="s">
        <v>67</v>
      </c>
      <c r="G10" s="17" t="s">
        <v>37</v>
      </c>
      <c r="H10" s="17" t="s">
        <v>38</v>
      </c>
      <c r="I10" s="17" t="s">
        <v>229</v>
      </c>
      <c r="J10" s="17" t="s">
        <v>266</v>
      </c>
      <c r="K10" s="17" t="s">
        <v>134</v>
      </c>
      <c r="L10" s="17" t="s">
        <v>238</v>
      </c>
      <c r="M10" s="17" t="s">
        <v>776</v>
      </c>
      <c r="N10" s="17" t="s">
        <v>267</v>
      </c>
      <c r="O10" s="17" t="s">
        <v>268</v>
      </c>
      <c r="P10" s="17" t="s">
        <v>777</v>
      </c>
      <c r="Q10" s="17"/>
      <c r="R10" s="17" t="s">
        <v>269</v>
      </c>
      <c r="S10" s="17" t="s">
        <v>270</v>
      </c>
      <c r="T10" s="18">
        <v>4</v>
      </c>
      <c r="U10" s="18">
        <v>2</v>
      </c>
      <c r="V10" s="18">
        <v>3</v>
      </c>
      <c r="W10" s="45">
        <f t="shared" si="1"/>
        <v>24</v>
      </c>
      <c r="X10" s="17" t="s">
        <v>271</v>
      </c>
      <c r="Y10" s="17" t="s">
        <v>162</v>
      </c>
      <c r="Z10" s="18"/>
      <c r="AA10" s="18"/>
      <c r="AB10" s="18"/>
      <c r="AC10" s="18"/>
      <c r="AD10" s="39" t="str">
        <f t="shared" si="0"/>
        <v>Medium</v>
      </c>
      <c r="AE10" s="39" t="str">
        <f t="shared" si="2"/>
        <v>CL2</v>
      </c>
      <c r="AF10" s="17" t="s">
        <v>50</v>
      </c>
      <c r="AG10" s="19" t="s">
        <v>51</v>
      </c>
    </row>
    <row r="11" spans="1:33" ht="116" x14ac:dyDescent="0.35">
      <c r="A11" s="12">
        <v>8</v>
      </c>
      <c r="B11" s="13" t="s">
        <v>272</v>
      </c>
      <c r="C11" s="13" t="s">
        <v>273</v>
      </c>
      <c r="D11" s="13" t="s">
        <v>34</v>
      </c>
      <c r="E11" s="13" t="s">
        <v>131</v>
      </c>
      <c r="F11" s="13" t="s">
        <v>67</v>
      </c>
      <c r="G11" s="13" t="s">
        <v>37</v>
      </c>
      <c r="H11" s="13" t="s">
        <v>38</v>
      </c>
      <c r="I11" s="13" t="s">
        <v>229</v>
      </c>
      <c r="J11" s="13" t="s">
        <v>274</v>
      </c>
      <c r="K11" s="13" t="s">
        <v>134</v>
      </c>
      <c r="L11" s="13" t="s">
        <v>238</v>
      </c>
      <c r="M11" s="13" t="s">
        <v>275</v>
      </c>
      <c r="N11" s="13" t="s">
        <v>276</v>
      </c>
      <c r="O11" s="13" t="s">
        <v>277</v>
      </c>
      <c r="P11" s="13"/>
      <c r="Q11" s="13" t="s">
        <v>46</v>
      </c>
      <c r="R11" s="13" t="s">
        <v>47</v>
      </c>
      <c r="S11" s="13" t="s">
        <v>278</v>
      </c>
      <c r="T11" s="14">
        <v>5</v>
      </c>
      <c r="U11" s="14">
        <v>5</v>
      </c>
      <c r="V11" s="14">
        <v>1</v>
      </c>
      <c r="W11" s="46">
        <f t="shared" si="1"/>
        <v>25</v>
      </c>
      <c r="X11" s="13" t="s">
        <v>279</v>
      </c>
      <c r="Y11" s="13" t="s">
        <v>162</v>
      </c>
      <c r="Z11" s="14"/>
      <c r="AA11" s="14"/>
      <c r="AB11" s="14"/>
      <c r="AC11" s="14"/>
      <c r="AD11" s="40" t="str">
        <f t="shared" si="0"/>
        <v>Medium</v>
      </c>
      <c r="AE11" s="40" t="str">
        <f t="shared" si="2"/>
        <v>CL1</v>
      </c>
      <c r="AF11" s="13" t="s">
        <v>50</v>
      </c>
      <c r="AG11" s="15" t="s">
        <v>51</v>
      </c>
    </row>
    <row r="12" spans="1:33" ht="246.5" x14ac:dyDescent="0.35">
      <c r="A12" s="16">
        <v>9</v>
      </c>
      <c r="B12" s="17" t="s">
        <v>32</v>
      </c>
      <c r="C12" s="17" t="s">
        <v>33</v>
      </c>
      <c r="D12" s="17" t="s">
        <v>34</v>
      </c>
      <c r="E12" s="17" t="s">
        <v>35</v>
      </c>
      <c r="F12" s="17" t="s">
        <v>36</v>
      </c>
      <c r="G12" s="17" t="s">
        <v>37</v>
      </c>
      <c r="H12" s="17" t="s">
        <v>38</v>
      </c>
      <c r="I12" s="17" t="s">
        <v>39</v>
      </c>
      <c r="J12" s="17" t="s">
        <v>40</v>
      </c>
      <c r="K12" s="17" t="s">
        <v>41</v>
      </c>
      <c r="L12" s="17" t="s">
        <v>42</v>
      </c>
      <c r="M12" s="17" t="s">
        <v>43</v>
      </c>
      <c r="N12" s="17" t="s">
        <v>44</v>
      </c>
      <c r="O12" s="17" t="s">
        <v>45</v>
      </c>
      <c r="P12" s="17" t="s">
        <v>778</v>
      </c>
      <c r="Q12" s="17" t="s">
        <v>46</v>
      </c>
      <c r="R12" s="17" t="s">
        <v>47</v>
      </c>
      <c r="S12" s="17" t="s">
        <v>779</v>
      </c>
      <c r="T12" s="18">
        <v>1</v>
      </c>
      <c r="U12" s="18">
        <v>1</v>
      </c>
      <c r="V12" s="18">
        <v>1</v>
      </c>
      <c r="W12" s="45">
        <f t="shared" si="1"/>
        <v>1</v>
      </c>
      <c r="X12" s="17" t="s">
        <v>780</v>
      </c>
      <c r="Y12" s="17" t="s">
        <v>48</v>
      </c>
      <c r="Z12" s="18"/>
      <c r="AA12" s="18"/>
      <c r="AB12" s="18"/>
      <c r="AC12" s="18"/>
      <c r="AD12" s="39" t="str">
        <f t="shared" si="0"/>
        <v>Low</v>
      </c>
      <c r="AE12" s="39" t="str">
        <f t="shared" si="2"/>
        <v>CL4</v>
      </c>
      <c r="AF12" s="17" t="s">
        <v>50</v>
      </c>
      <c r="AG12" s="19" t="s">
        <v>51</v>
      </c>
    </row>
    <row r="13" spans="1:33" ht="174" x14ac:dyDescent="0.35">
      <c r="A13" s="12">
        <v>10</v>
      </c>
      <c r="B13" s="13" t="s">
        <v>227</v>
      </c>
      <c r="C13" s="13" t="s">
        <v>228</v>
      </c>
      <c r="D13" s="13" t="s">
        <v>34</v>
      </c>
      <c r="E13" s="13" t="s">
        <v>131</v>
      </c>
      <c r="F13" s="13" t="s">
        <v>67</v>
      </c>
      <c r="G13" s="13" t="s">
        <v>37</v>
      </c>
      <c r="H13" s="13" t="s">
        <v>38</v>
      </c>
      <c r="I13" s="13" t="s">
        <v>229</v>
      </c>
      <c r="J13" s="13" t="s">
        <v>230</v>
      </c>
      <c r="K13" s="13" t="s">
        <v>134</v>
      </c>
      <c r="L13" s="13" t="s">
        <v>56</v>
      </c>
      <c r="M13" s="13" t="s">
        <v>231</v>
      </c>
      <c r="N13" s="13" t="s">
        <v>232</v>
      </c>
      <c r="O13" s="13" t="s">
        <v>781</v>
      </c>
      <c r="P13" s="13" t="s">
        <v>782</v>
      </c>
      <c r="Q13" s="13" t="s">
        <v>46</v>
      </c>
      <c r="R13" s="13" t="s">
        <v>47</v>
      </c>
      <c r="S13" s="13" t="s">
        <v>233</v>
      </c>
      <c r="T13" s="14">
        <v>3</v>
      </c>
      <c r="U13" s="14">
        <v>3</v>
      </c>
      <c r="V13" s="14">
        <v>3</v>
      </c>
      <c r="W13" s="46">
        <f t="shared" si="1"/>
        <v>27</v>
      </c>
      <c r="X13" s="13" t="s">
        <v>234</v>
      </c>
      <c r="Y13" s="13" t="s">
        <v>61</v>
      </c>
      <c r="Z13" s="14"/>
      <c r="AA13" s="14"/>
      <c r="AB13" s="14"/>
      <c r="AC13" s="14"/>
      <c r="AD13" s="40" t="str">
        <f t="shared" si="0"/>
        <v>Medium</v>
      </c>
      <c r="AE13" s="40" t="str">
        <f t="shared" si="2"/>
        <v>CL3</v>
      </c>
      <c r="AF13" s="13" t="s">
        <v>50</v>
      </c>
      <c r="AG13" s="15" t="s">
        <v>51</v>
      </c>
    </row>
    <row r="14" spans="1:33" ht="130.5" x14ac:dyDescent="0.35">
      <c r="A14" s="16">
        <v>11</v>
      </c>
      <c r="B14" s="17" t="s">
        <v>280</v>
      </c>
      <c r="C14" s="17" t="s">
        <v>281</v>
      </c>
      <c r="D14" s="17" t="s">
        <v>34</v>
      </c>
      <c r="E14" s="17" t="s">
        <v>131</v>
      </c>
      <c r="F14" s="17" t="s">
        <v>108</v>
      </c>
      <c r="G14" s="17" t="s">
        <v>37</v>
      </c>
      <c r="H14" s="17" t="s">
        <v>38</v>
      </c>
      <c r="I14" s="17" t="s">
        <v>282</v>
      </c>
      <c r="J14" s="17" t="s">
        <v>283</v>
      </c>
      <c r="K14" s="17" t="s">
        <v>284</v>
      </c>
      <c r="L14" s="17" t="s">
        <v>71</v>
      </c>
      <c r="M14" s="17" t="s">
        <v>285</v>
      </c>
      <c r="N14" s="17" t="s">
        <v>286</v>
      </c>
      <c r="O14" s="17" t="s">
        <v>45</v>
      </c>
      <c r="P14" s="17" t="s">
        <v>783</v>
      </c>
      <c r="Q14" s="17" t="s">
        <v>76</v>
      </c>
      <c r="R14" s="17" t="s">
        <v>47</v>
      </c>
      <c r="S14" s="17" t="s">
        <v>784</v>
      </c>
      <c r="T14" s="18">
        <v>3</v>
      </c>
      <c r="U14" s="18">
        <v>4</v>
      </c>
      <c r="V14" s="18">
        <v>3</v>
      </c>
      <c r="W14" s="44">
        <f t="shared" si="1"/>
        <v>36</v>
      </c>
      <c r="X14" s="17" t="s">
        <v>287</v>
      </c>
      <c r="Y14" s="17" t="s">
        <v>87</v>
      </c>
      <c r="Z14" s="18"/>
      <c r="AA14" s="18"/>
      <c r="AB14" s="18"/>
      <c r="AC14" s="18"/>
      <c r="AD14" s="38" t="str">
        <f t="shared" si="0"/>
        <v>Medium</v>
      </c>
      <c r="AE14" s="39" t="str">
        <f t="shared" si="2"/>
        <v>CL3</v>
      </c>
      <c r="AF14" s="17" t="s">
        <v>50</v>
      </c>
      <c r="AG14" s="19" t="s">
        <v>185</v>
      </c>
    </row>
    <row r="15" spans="1:33" ht="58" x14ac:dyDescent="0.35">
      <c r="A15" s="12">
        <v>15</v>
      </c>
      <c r="B15" s="13" t="s">
        <v>604</v>
      </c>
      <c r="C15" s="13" t="s">
        <v>605</v>
      </c>
      <c r="D15" s="13" t="s">
        <v>34</v>
      </c>
      <c r="E15" s="13" t="s">
        <v>131</v>
      </c>
      <c r="F15" s="13" t="s">
        <v>67</v>
      </c>
      <c r="G15" s="13" t="s">
        <v>37</v>
      </c>
      <c r="H15" s="13" t="s">
        <v>612</v>
      </c>
      <c r="I15" s="13" t="s">
        <v>167</v>
      </c>
      <c r="J15" s="13" t="s">
        <v>613</v>
      </c>
      <c r="K15" s="13" t="s">
        <v>110</v>
      </c>
      <c r="L15" s="13" t="s">
        <v>629</v>
      </c>
      <c r="M15" s="13" t="s">
        <v>616</v>
      </c>
      <c r="N15" s="13" t="s">
        <v>615</v>
      </c>
      <c r="O15" s="13" t="s">
        <v>621</v>
      </c>
      <c r="P15" s="13" t="s">
        <v>617</v>
      </c>
      <c r="Q15" s="13" t="s">
        <v>524</v>
      </c>
      <c r="R15" s="13" t="s">
        <v>619</v>
      </c>
      <c r="S15" s="13" t="s">
        <v>618</v>
      </c>
      <c r="T15" s="14">
        <v>4</v>
      </c>
      <c r="U15" s="14">
        <v>3</v>
      </c>
      <c r="V15" s="14">
        <v>5</v>
      </c>
      <c r="W15" s="46">
        <f t="shared" si="1"/>
        <v>60</v>
      </c>
      <c r="X15" s="13" t="s">
        <v>620</v>
      </c>
      <c r="Y15" s="13" t="s">
        <v>61</v>
      </c>
      <c r="Z15" s="14">
        <v>2</v>
      </c>
      <c r="AA15" s="14">
        <v>3</v>
      </c>
      <c r="AB15" s="14">
        <v>2</v>
      </c>
      <c r="AC15" s="14">
        <v>12</v>
      </c>
      <c r="AD15" s="40" t="str">
        <f t="shared" si="0"/>
        <v>High</v>
      </c>
      <c r="AE15" s="40" t="str">
        <f t="shared" si="2"/>
        <v>CL2</v>
      </c>
      <c r="AF15" s="13"/>
      <c r="AG15" s="15"/>
    </row>
    <row r="16" spans="1:33" ht="58" x14ac:dyDescent="0.35">
      <c r="A16" s="16">
        <v>16</v>
      </c>
      <c r="B16" s="17" t="s">
        <v>609</v>
      </c>
      <c r="C16" s="17" t="s">
        <v>606</v>
      </c>
      <c r="D16" s="17" t="s">
        <v>34</v>
      </c>
      <c r="E16" s="17" t="s">
        <v>131</v>
      </c>
      <c r="F16" s="17" t="s">
        <v>67</v>
      </c>
      <c r="G16" s="17" t="s">
        <v>37</v>
      </c>
      <c r="H16" s="17" t="s">
        <v>612</v>
      </c>
      <c r="I16" s="17" t="s">
        <v>167</v>
      </c>
      <c r="J16" s="17" t="s">
        <v>614</v>
      </c>
      <c r="K16" s="17" t="s">
        <v>110</v>
      </c>
      <c r="L16" s="17" t="s">
        <v>629</v>
      </c>
      <c r="M16" s="17" t="s">
        <v>622</v>
      </c>
      <c r="N16" s="17" t="s">
        <v>615</v>
      </c>
      <c r="O16" s="17" t="s">
        <v>621</v>
      </c>
      <c r="P16" s="17" t="s">
        <v>617</v>
      </c>
      <c r="Q16" s="17" t="s">
        <v>524</v>
      </c>
      <c r="R16" s="17" t="s">
        <v>619</v>
      </c>
      <c r="S16" s="17" t="s">
        <v>618</v>
      </c>
      <c r="T16" s="18">
        <v>4</v>
      </c>
      <c r="U16" s="18">
        <v>2</v>
      </c>
      <c r="V16" s="18">
        <v>5</v>
      </c>
      <c r="W16" s="44">
        <f t="shared" si="1"/>
        <v>40</v>
      </c>
      <c r="X16" s="17" t="s">
        <v>620</v>
      </c>
      <c r="Y16" s="17" t="s">
        <v>61</v>
      </c>
      <c r="Z16" s="18">
        <v>2</v>
      </c>
      <c r="AA16" s="18">
        <v>3</v>
      </c>
      <c r="AB16" s="18">
        <v>2</v>
      </c>
      <c r="AC16" s="18">
        <v>12</v>
      </c>
      <c r="AD16" s="38" t="str">
        <f t="shared" si="0"/>
        <v>High</v>
      </c>
      <c r="AE16" s="39" t="str">
        <f t="shared" si="2"/>
        <v>CL2</v>
      </c>
      <c r="AF16" s="17"/>
      <c r="AG16" s="19"/>
    </row>
    <row r="17" spans="1:33" ht="58" x14ac:dyDescent="0.35">
      <c r="A17" s="12">
        <v>17</v>
      </c>
      <c r="B17" s="13" t="s">
        <v>610</v>
      </c>
      <c r="C17" s="13" t="s">
        <v>607</v>
      </c>
      <c r="D17" s="13" t="s">
        <v>34</v>
      </c>
      <c r="E17" s="13" t="s">
        <v>131</v>
      </c>
      <c r="F17" s="13" t="s">
        <v>67</v>
      </c>
      <c r="G17" s="13" t="s">
        <v>37</v>
      </c>
      <c r="H17" s="13" t="s">
        <v>612</v>
      </c>
      <c r="I17" s="13" t="s">
        <v>167</v>
      </c>
      <c r="J17" s="13" t="s">
        <v>623</v>
      </c>
      <c r="K17" s="13" t="s">
        <v>110</v>
      </c>
      <c r="L17" s="13" t="s">
        <v>629</v>
      </c>
      <c r="M17" s="13" t="s">
        <v>624</v>
      </c>
      <c r="N17" s="13" t="s">
        <v>625</v>
      </c>
      <c r="O17" s="13" t="s">
        <v>626</v>
      </c>
      <c r="P17" s="13" t="s">
        <v>627</v>
      </c>
      <c r="Q17" s="13" t="s">
        <v>524</v>
      </c>
      <c r="R17" s="13" t="s">
        <v>619</v>
      </c>
      <c r="S17" s="13" t="s">
        <v>618</v>
      </c>
      <c r="T17" s="14">
        <v>4</v>
      </c>
      <c r="U17" s="14">
        <v>2</v>
      </c>
      <c r="V17" s="14">
        <v>3</v>
      </c>
      <c r="W17" s="46">
        <f t="shared" si="1"/>
        <v>24</v>
      </c>
      <c r="X17" s="13" t="s">
        <v>628</v>
      </c>
      <c r="Y17" s="13" t="s">
        <v>61</v>
      </c>
      <c r="Z17" s="14">
        <v>2</v>
      </c>
      <c r="AA17" s="14">
        <v>3</v>
      </c>
      <c r="AB17" s="14">
        <v>1</v>
      </c>
      <c r="AC17" s="14">
        <v>6</v>
      </c>
      <c r="AD17" s="40" t="str">
        <f t="shared" si="0"/>
        <v>Medium</v>
      </c>
      <c r="AE17" s="40" t="str">
        <f t="shared" si="2"/>
        <v>CL2</v>
      </c>
      <c r="AF17" s="13"/>
      <c r="AG17" s="15"/>
    </row>
    <row r="18" spans="1:33" ht="116" x14ac:dyDescent="0.35">
      <c r="A18" s="16">
        <v>18</v>
      </c>
      <c r="B18" s="17" t="s">
        <v>611</v>
      </c>
      <c r="C18" s="17" t="s">
        <v>608</v>
      </c>
      <c r="D18" s="17" t="s">
        <v>34</v>
      </c>
      <c r="E18" s="17" t="s">
        <v>131</v>
      </c>
      <c r="F18" s="17" t="s">
        <v>67</v>
      </c>
      <c r="G18" s="17" t="s">
        <v>37</v>
      </c>
      <c r="H18" s="17" t="s">
        <v>612</v>
      </c>
      <c r="I18" s="17" t="s">
        <v>167</v>
      </c>
      <c r="J18" s="17" t="s">
        <v>630</v>
      </c>
      <c r="K18" s="17" t="s">
        <v>110</v>
      </c>
      <c r="L18" s="17" t="s">
        <v>629</v>
      </c>
      <c r="M18" s="17" t="s">
        <v>202</v>
      </c>
      <c r="N18" s="17" t="s">
        <v>633</v>
      </c>
      <c r="O18" s="17" t="s">
        <v>631</v>
      </c>
      <c r="P18" s="17" t="s">
        <v>634</v>
      </c>
      <c r="Q18" s="17" t="s">
        <v>524</v>
      </c>
      <c r="R18" s="17" t="s">
        <v>619</v>
      </c>
      <c r="S18" s="17" t="s">
        <v>204</v>
      </c>
      <c r="T18" s="18">
        <v>4</v>
      </c>
      <c r="U18" s="18">
        <v>2</v>
      </c>
      <c r="V18" s="18">
        <v>2</v>
      </c>
      <c r="W18" s="44">
        <f t="shared" si="1"/>
        <v>16</v>
      </c>
      <c r="X18" s="17" t="s">
        <v>632</v>
      </c>
      <c r="Y18" s="17" t="s">
        <v>61</v>
      </c>
      <c r="Z18" s="18">
        <v>2</v>
      </c>
      <c r="AA18" s="18">
        <v>3</v>
      </c>
      <c r="AB18" s="18">
        <v>1</v>
      </c>
      <c r="AC18" s="18">
        <v>6</v>
      </c>
      <c r="AD18" s="38" t="str">
        <f t="shared" si="0"/>
        <v>Medium</v>
      </c>
      <c r="AE18" s="39" t="str">
        <f t="shared" si="2"/>
        <v>CL2</v>
      </c>
      <c r="AF18" s="17" t="s">
        <v>63</v>
      </c>
      <c r="AG18" s="19" t="s">
        <v>51</v>
      </c>
    </row>
    <row r="19" spans="1:33" ht="409.5" x14ac:dyDescent="0.35">
      <c r="A19" s="12">
        <v>21</v>
      </c>
      <c r="B19" s="13" t="s">
        <v>164</v>
      </c>
      <c r="C19" s="13" t="s">
        <v>165</v>
      </c>
      <c r="D19" s="13" t="s">
        <v>34</v>
      </c>
      <c r="E19" s="13" t="s">
        <v>131</v>
      </c>
      <c r="F19" s="13" t="s">
        <v>67</v>
      </c>
      <c r="G19" s="13" t="s">
        <v>37</v>
      </c>
      <c r="H19" s="13" t="s">
        <v>166</v>
      </c>
      <c r="I19" s="13" t="s">
        <v>167</v>
      </c>
      <c r="J19" s="13" t="s">
        <v>168</v>
      </c>
      <c r="K19" s="13" t="s">
        <v>134</v>
      </c>
      <c r="L19" s="13" t="s">
        <v>71</v>
      </c>
      <c r="M19" s="13" t="s">
        <v>785</v>
      </c>
      <c r="N19" s="13" t="s">
        <v>169</v>
      </c>
      <c r="O19" s="13" t="s">
        <v>170</v>
      </c>
      <c r="P19" s="13" t="s">
        <v>786</v>
      </c>
      <c r="Q19" s="13" t="s">
        <v>93</v>
      </c>
      <c r="R19" s="13" t="s">
        <v>47</v>
      </c>
      <c r="S19" s="13" t="s">
        <v>787</v>
      </c>
      <c r="T19" s="14">
        <v>3</v>
      </c>
      <c r="U19" s="14">
        <v>4</v>
      </c>
      <c r="V19" s="14">
        <v>3</v>
      </c>
      <c r="W19" s="44">
        <f t="shared" si="1"/>
        <v>36</v>
      </c>
      <c r="X19" s="13" t="s">
        <v>171</v>
      </c>
      <c r="Y19" s="13" t="s">
        <v>162</v>
      </c>
      <c r="Z19" s="14"/>
      <c r="AA19" s="14"/>
      <c r="AB19" s="14"/>
      <c r="AC19" s="14"/>
      <c r="AD19" s="38" t="str">
        <f t="shared" si="0"/>
        <v>Medium</v>
      </c>
      <c r="AE19" s="40" t="str">
        <f t="shared" si="2"/>
        <v>CL3</v>
      </c>
      <c r="AF19" s="13" t="s">
        <v>63</v>
      </c>
      <c r="AG19" s="15" t="s">
        <v>51</v>
      </c>
    </row>
    <row r="20" spans="1:33" ht="130.5" x14ac:dyDescent="0.35">
      <c r="A20" s="16">
        <v>22</v>
      </c>
      <c r="B20" s="17" t="s">
        <v>172</v>
      </c>
      <c r="C20" s="17" t="s">
        <v>173</v>
      </c>
      <c r="D20" s="17" t="s">
        <v>34</v>
      </c>
      <c r="E20" s="17" t="s">
        <v>131</v>
      </c>
      <c r="F20" s="17" t="s">
        <v>67</v>
      </c>
      <c r="G20" s="17" t="s">
        <v>37</v>
      </c>
      <c r="H20" s="17" t="s">
        <v>166</v>
      </c>
      <c r="I20" s="17" t="s">
        <v>167</v>
      </c>
      <c r="J20" s="17" t="s">
        <v>174</v>
      </c>
      <c r="K20" s="17" t="s">
        <v>134</v>
      </c>
      <c r="L20" s="17" t="s">
        <v>71</v>
      </c>
      <c r="M20" s="17" t="s">
        <v>175</v>
      </c>
      <c r="N20" s="17" t="s">
        <v>176</v>
      </c>
      <c r="O20" s="17" t="s">
        <v>788</v>
      </c>
      <c r="P20" s="17" t="s">
        <v>789</v>
      </c>
      <c r="Q20" s="17" t="s">
        <v>93</v>
      </c>
      <c r="R20" s="17" t="s">
        <v>47</v>
      </c>
      <c r="S20" s="17" t="s">
        <v>177</v>
      </c>
      <c r="T20" s="18">
        <v>4</v>
      </c>
      <c r="U20" s="18">
        <v>3</v>
      </c>
      <c r="V20" s="18">
        <v>3</v>
      </c>
      <c r="W20" s="44">
        <f t="shared" si="1"/>
        <v>36</v>
      </c>
      <c r="X20" s="17" t="s">
        <v>178</v>
      </c>
      <c r="Y20" s="17" t="s">
        <v>162</v>
      </c>
      <c r="Z20" s="18"/>
      <c r="AA20" s="18"/>
      <c r="AB20" s="18"/>
      <c r="AC20" s="18"/>
      <c r="AD20" s="38" t="str">
        <f t="shared" si="0"/>
        <v>Medium</v>
      </c>
      <c r="AE20" s="39" t="str">
        <f t="shared" si="2"/>
        <v>CL2</v>
      </c>
      <c r="AF20" s="17" t="s">
        <v>63</v>
      </c>
      <c r="AG20" s="19" t="s">
        <v>179</v>
      </c>
    </row>
    <row r="21" spans="1:33" ht="203" x14ac:dyDescent="0.35">
      <c r="A21" s="12">
        <v>23</v>
      </c>
      <c r="B21" s="13" t="s">
        <v>180</v>
      </c>
      <c r="C21" s="13" t="s">
        <v>181</v>
      </c>
      <c r="D21" s="13" t="s">
        <v>34</v>
      </c>
      <c r="E21" s="13" t="s">
        <v>131</v>
      </c>
      <c r="F21" s="13" t="s">
        <v>67</v>
      </c>
      <c r="G21" s="13" t="s">
        <v>37</v>
      </c>
      <c r="H21" s="13" t="s">
        <v>166</v>
      </c>
      <c r="I21" s="13" t="s">
        <v>167</v>
      </c>
      <c r="J21" s="13" t="s">
        <v>182</v>
      </c>
      <c r="K21" s="13" t="s">
        <v>134</v>
      </c>
      <c r="L21" s="13" t="s">
        <v>56</v>
      </c>
      <c r="M21" s="13" t="s">
        <v>790</v>
      </c>
      <c r="N21" s="13" t="s">
        <v>183</v>
      </c>
      <c r="O21" s="13" t="s">
        <v>791</v>
      </c>
      <c r="P21" s="13" t="s">
        <v>792</v>
      </c>
      <c r="Q21" s="13" t="s">
        <v>76</v>
      </c>
      <c r="R21" s="13" t="s">
        <v>47</v>
      </c>
      <c r="S21" s="13" t="s">
        <v>793</v>
      </c>
      <c r="T21" s="14">
        <v>2</v>
      </c>
      <c r="U21" s="14">
        <v>4</v>
      </c>
      <c r="V21" s="14">
        <v>5</v>
      </c>
      <c r="W21" s="44">
        <f t="shared" si="1"/>
        <v>40</v>
      </c>
      <c r="X21" s="13" t="s">
        <v>184</v>
      </c>
      <c r="Y21" s="13" t="s">
        <v>48</v>
      </c>
      <c r="Z21" s="14"/>
      <c r="AA21" s="14"/>
      <c r="AB21" s="14"/>
      <c r="AC21" s="14"/>
      <c r="AD21" s="38" t="str">
        <f t="shared" si="0"/>
        <v>High</v>
      </c>
      <c r="AE21" s="40" t="str">
        <f t="shared" si="2"/>
        <v>CL4</v>
      </c>
      <c r="AF21" s="13" t="s">
        <v>63</v>
      </c>
      <c r="AG21" s="15" t="s">
        <v>185</v>
      </c>
    </row>
    <row r="22" spans="1:33" ht="130.5" x14ac:dyDescent="0.35">
      <c r="A22" s="16">
        <v>24</v>
      </c>
      <c r="B22" s="17" t="s">
        <v>186</v>
      </c>
      <c r="C22" s="17" t="s">
        <v>187</v>
      </c>
      <c r="D22" s="17" t="s">
        <v>34</v>
      </c>
      <c r="E22" s="17" t="s">
        <v>131</v>
      </c>
      <c r="F22" s="17" t="s">
        <v>67</v>
      </c>
      <c r="G22" s="17" t="s">
        <v>37</v>
      </c>
      <c r="H22" s="17" t="s">
        <v>166</v>
      </c>
      <c r="I22" s="17" t="s">
        <v>167</v>
      </c>
      <c r="J22" s="17" t="s">
        <v>188</v>
      </c>
      <c r="K22" s="17" t="s">
        <v>134</v>
      </c>
      <c r="L22" s="17" t="s">
        <v>71</v>
      </c>
      <c r="M22" s="17" t="s">
        <v>189</v>
      </c>
      <c r="N22" s="17" t="s">
        <v>190</v>
      </c>
      <c r="O22" s="17" t="s">
        <v>794</v>
      </c>
      <c r="P22" s="17" t="s">
        <v>191</v>
      </c>
      <c r="Q22" s="17" t="s">
        <v>93</v>
      </c>
      <c r="R22" s="17" t="s">
        <v>47</v>
      </c>
      <c r="S22" s="17" t="s">
        <v>192</v>
      </c>
      <c r="T22" s="18">
        <v>2</v>
      </c>
      <c r="U22" s="18">
        <v>4</v>
      </c>
      <c r="V22" s="18">
        <v>3</v>
      </c>
      <c r="W22" s="45">
        <f t="shared" si="1"/>
        <v>24</v>
      </c>
      <c r="X22" s="17" t="s">
        <v>193</v>
      </c>
      <c r="Y22" s="17" t="s">
        <v>162</v>
      </c>
      <c r="Z22" s="18"/>
      <c r="AA22" s="18"/>
      <c r="AB22" s="18"/>
      <c r="AC22" s="18"/>
      <c r="AD22" s="39" t="str">
        <f t="shared" si="0"/>
        <v>Medium</v>
      </c>
      <c r="AE22" s="39" t="str">
        <f t="shared" si="2"/>
        <v>CL4</v>
      </c>
      <c r="AF22" s="17" t="s">
        <v>63</v>
      </c>
      <c r="AG22" s="19" t="s">
        <v>51</v>
      </c>
    </row>
    <row r="23" spans="1:33" ht="203" x14ac:dyDescent="0.35">
      <c r="A23" s="12">
        <v>25</v>
      </c>
      <c r="B23" s="13" t="s">
        <v>194</v>
      </c>
      <c r="C23" s="13" t="s">
        <v>195</v>
      </c>
      <c r="D23" s="13" t="s">
        <v>34</v>
      </c>
      <c r="E23" s="13" t="s">
        <v>131</v>
      </c>
      <c r="F23" s="13" t="s">
        <v>67</v>
      </c>
      <c r="G23" s="13" t="s">
        <v>37</v>
      </c>
      <c r="H23" s="13" t="s">
        <v>166</v>
      </c>
      <c r="I23" s="13" t="s">
        <v>167</v>
      </c>
      <c r="J23" s="13" t="s">
        <v>196</v>
      </c>
      <c r="K23" s="13" t="s">
        <v>134</v>
      </c>
      <c r="L23" s="30" t="s">
        <v>629</v>
      </c>
      <c r="M23" s="13" t="s">
        <v>197</v>
      </c>
      <c r="N23" s="13" t="s">
        <v>198</v>
      </c>
      <c r="O23" s="13" t="s">
        <v>795</v>
      </c>
      <c r="P23" s="13" t="s">
        <v>796</v>
      </c>
      <c r="Q23" s="13" t="s">
        <v>93</v>
      </c>
      <c r="R23" s="13" t="s">
        <v>47</v>
      </c>
      <c r="S23" s="13" t="s">
        <v>797</v>
      </c>
      <c r="T23" s="14">
        <v>3</v>
      </c>
      <c r="U23" s="14">
        <v>4</v>
      </c>
      <c r="V23" s="14">
        <v>2</v>
      </c>
      <c r="W23" s="46">
        <f t="shared" si="1"/>
        <v>24</v>
      </c>
      <c r="X23" s="13" t="s">
        <v>798</v>
      </c>
      <c r="Y23" s="13" t="s">
        <v>48</v>
      </c>
      <c r="Z23" s="14"/>
      <c r="AA23" s="14"/>
      <c r="AB23" s="14"/>
      <c r="AC23" s="14"/>
      <c r="AD23" s="40" t="str">
        <f t="shared" si="0"/>
        <v>Medium</v>
      </c>
      <c r="AE23" s="40" t="str">
        <f t="shared" si="2"/>
        <v>CL3</v>
      </c>
      <c r="AF23" s="13" t="s">
        <v>63</v>
      </c>
      <c r="AG23" s="15" t="s">
        <v>51</v>
      </c>
    </row>
    <row r="24" spans="1:33" ht="116" x14ac:dyDescent="0.35">
      <c r="A24" s="16">
        <v>26</v>
      </c>
      <c r="B24" s="17" t="s">
        <v>199</v>
      </c>
      <c r="C24" s="17" t="s">
        <v>200</v>
      </c>
      <c r="D24" s="17" t="s">
        <v>34</v>
      </c>
      <c r="E24" s="17" t="s">
        <v>131</v>
      </c>
      <c r="F24" s="17" t="s">
        <v>67</v>
      </c>
      <c r="G24" s="17" t="s">
        <v>37</v>
      </c>
      <c r="H24" s="17" t="s">
        <v>166</v>
      </c>
      <c r="I24" s="17" t="s">
        <v>167</v>
      </c>
      <c r="J24" s="17" t="s">
        <v>201</v>
      </c>
      <c r="K24" s="17" t="s">
        <v>134</v>
      </c>
      <c r="L24" s="30" t="s">
        <v>629</v>
      </c>
      <c r="M24" s="17" t="s">
        <v>202</v>
      </c>
      <c r="N24" s="17" t="s">
        <v>203</v>
      </c>
      <c r="O24" s="17" t="s">
        <v>799</v>
      </c>
      <c r="P24" s="17" t="s">
        <v>800</v>
      </c>
      <c r="Q24" s="17"/>
      <c r="R24" s="17" t="s">
        <v>47</v>
      </c>
      <c r="S24" s="17" t="s">
        <v>204</v>
      </c>
      <c r="T24" s="18">
        <v>2</v>
      </c>
      <c r="U24" s="18">
        <v>4</v>
      </c>
      <c r="V24" s="18">
        <v>2</v>
      </c>
      <c r="W24" s="45">
        <f t="shared" si="1"/>
        <v>16</v>
      </c>
      <c r="X24" s="17" t="s">
        <v>205</v>
      </c>
      <c r="Y24" s="17" t="s">
        <v>162</v>
      </c>
      <c r="Z24" s="18"/>
      <c r="AA24" s="18"/>
      <c r="AB24" s="18"/>
      <c r="AC24" s="18"/>
      <c r="AD24" s="39" t="str">
        <f t="shared" si="0"/>
        <v>Medium</v>
      </c>
      <c r="AE24" s="39" t="str">
        <f t="shared" si="2"/>
        <v>CL4</v>
      </c>
      <c r="AF24" s="17" t="s">
        <v>63</v>
      </c>
      <c r="AG24" s="19" t="s">
        <v>51</v>
      </c>
    </row>
    <row r="25" spans="1:33" ht="116" x14ac:dyDescent="0.35">
      <c r="A25" s="12">
        <v>27</v>
      </c>
      <c r="B25" s="13" t="s">
        <v>206</v>
      </c>
      <c r="C25" s="13" t="s">
        <v>207</v>
      </c>
      <c r="D25" s="13" t="s">
        <v>34</v>
      </c>
      <c r="E25" s="13" t="s">
        <v>131</v>
      </c>
      <c r="F25" s="13" t="s">
        <v>67</v>
      </c>
      <c r="G25" s="13" t="s">
        <v>37</v>
      </c>
      <c r="H25" s="13" t="s">
        <v>166</v>
      </c>
      <c r="I25" s="13" t="s">
        <v>167</v>
      </c>
      <c r="J25" s="13" t="s">
        <v>208</v>
      </c>
      <c r="K25" s="13" t="s">
        <v>134</v>
      </c>
      <c r="L25" s="30" t="s">
        <v>629</v>
      </c>
      <c r="M25" s="13" t="s">
        <v>801</v>
      </c>
      <c r="N25" s="13" t="s">
        <v>209</v>
      </c>
      <c r="O25" s="13" t="s">
        <v>210</v>
      </c>
      <c r="P25" s="13" t="s">
        <v>802</v>
      </c>
      <c r="Q25" s="13" t="s">
        <v>93</v>
      </c>
      <c r="R25" s="13" t="s">
        <v>47</v>
      </c>
      <c r="S25" s="13" t="s">
        <v>211</v>
      </c>
      <c r="T25" s="14">
        <v>2</v>
      </c>
      <c r="U25" s="14">
        <v>4</v>
      </c>
      <c r="V25" s="14">
        <v>2</v>
      </c>
      <c r="W25" s="46">
        <f t="shared" si="1"/>
        <v>16</v>
      </c>
      <c r="X25" s="13" t="s">
        <v>212</v>
      </c>
      <c r="Y25" s="13" t="s">
        <v>61</v>
      </c>
      <c r="Z25" s="14"/>
      <c r="AA25" s="14"/>
      <c r="AB25" s="14"/>
      <c r="AC25" s="14"/>
      <c r="AD25" s="40" t="str">
        <f t="shared" si="0"/>
        <v>Medium</v>
      </c>
      <c r="AE25" s="40" t="str">
        <f t="shared" si="2"/>
        <v>CL4</v>
      </c>
      <c r="AF25" s="13" t="s">
        <v>63</v>
      </c>
      <c r="AG25" s="15" t="s">
        <v>51</v>
      </c>
    </row>
    <row r="26" spans="1:33" ht="261" x14ac:dyDescent="0.35">
      <c r="A26" s="16">
        <v>31</v>
      </c>
      <c r="B26" s="17" t="s">
        <v>79</v>
      </c>
      <c r="C26" s="17" t="s">
        <v>80</v>
      </c>
      <c r="D26" s="17" t="s">
        <v>34</v>
      </c>
      <c r="E26" s="17" t="s">
        <v>66</v>
      </c>
      <c r="F26" s="17" t="s">
        <v>67</v>
      </c>
      <c r="G26" s="17" t="s">
        <v>37</v>
      </c>
      <c r="H26" s="17" t="s">
        <v>54</v>
      </c>
      <c r="I26" s="17" t="s">
        <v>68</v>
      </c>
      <c r="J26" s="17" t="s">
        <v>81</v>
      </c>
      <c r="K26" s="17" t="s">
        <v>70</v>
      </c>
      <c r="L26" s="17" t="s">
        <v>71</v>
      </c>
      <c r="M26" s="17" t="s">
        <v>82</v>
      </c>
      <c r="N26" s="17" t="s">
        <v>83</v>
      </c>
      <c r="O26" s="17" t="s">
        <v>84</v>
      </c>
      <c r="P26" s="17" t="s">
        <v>85</v>
      </c>
      <c r="Q26" s="17"/>
      <c r="R26" s="17" t="s">
        <v>86</v>
      </c>
      <c r="S26" s="17" t="s">
        <v>803</v>
      </c>
      <c r="T26" s="18">
        <v>4</v>
      </c>
      <c r="U26" s="18">
        <v>3</v>
      </c>
      <c r="V26" s="18">
        <v>4</v>
      </c>
      <c r="W26" s="44">
        <f t="shared" si="1"/>
        <v>48</v>
      </c>
      <c r="X26" s="17" t="s">
        <v>804</v>
      </c>
      <c r="Y26" s="17" t="s">
        <v>87</v>
      </c>
      <c r="Z26" s="18"/>
      <c r="AA26" s="18"/>
      <c r="AB26" s="18"/>
      <c r="AC26" s="18"/>
      <c r="AD26" s="38" t="str">
        <f t="shared" si="0"/>
        <v>High</v>
      </c>
      <c r="AE26" s="39" t="str">
        <f t="shared" si="2"/>
        <v>CL2</v>
      </c>
      <c r="AF26" s="17" t="s">
        <v>63</v>
      </c>
      <c r="AG26" s="19" t="s">
        <v>51</v>
      </c>
    </row>
    <row r="27" spans="1:33" ht="116" x14ac:dyDescent="0.35">
      <c r="A27" s="12">
        <v>32</v>
      </c>
      <c r="B27" s="13" t="s">
        <v>52</v>
      </c>
      <c r="C27" s="13" t="s">
        <v>53</v>
      </c>
      <c r="D27" s="13" t="s">
        <v>34</v>
      </c>
      <c r="E27" s="13" t="s">
        <v>35</v>
      </c>
      <c r="F27" s="13" t="s">
        <v>36</v>
      </c>
      <c r="G27" s="13" t="s">
        <v>37</v>
      </c>
      <c r="H27" s="13" t="s">
        <v>54</v>
      </c>
      <c r="I27" s="13" t="s">
        <v>39</v>
      </c>
      <c r="J27" s="13" t="s">
        <v>55</v>
      </c>
      <c r="K27" s="13" t="s">
        <v>41</v>
      </c>
      <c r="L27" s="13" t="s">
        <v>56</v>
      </c>
      <c r="M27" s="13" t="s">
        <v>57</v>
      </c>
      <c r="N27" s="13" t="s">
        <v>58</v>
      </c>
      <c r="O27" s="13" t="s">
        <v>45</v>
      </c>
      <c r="P27" s="13" t="s">
        <v>805</v>
      </c>
      <c r="Q27" s="13"/>
      <c r="R27" s="13" t="s">
        <v>59</v>
      </c>
      <c r="S27" s="13" t="s">
        <v>806</v>
      </c>
      <c r="T27" s="14">
        <v>3</v>
      </c>
      <c r="U27" s="14">
        <v>3</v>
      </c>
      <c r="V27" s="14">
        <v>3</v>
      </c>
      <c r="W27" s="46">
        <f t="shared" si="1"/>
        <v>27</v>
      </c>
      <c r="X27" s="13" t="s">
        <v>60</v>
      </c>
      <c r="Y27" s="13" t="s">
        <v>61</v>
      </c>
      <c r="Z27" s="14"/>
      <c r="AA27" s="14"/>
      <c r="AB27" s="14"/>
      <c r="AC27" s="14"/>
      <c r="AD27" s="40" t="str">
        <f t="shared" si="0"/>
        <v>Medium</v>
      </c>
      <c r="AE27" s="40" t="str">
        <f t="shared" si="2"/>
        <v>CL3</v>
      </c>
      <c r="AF27" s="13" t="s">
        <v>63</v>
      </c>
      <c r="AG27" s="15" t="s">
        <v>51</v>
      </c>
    </row>
    <row r="28" spans="1:33" ht="130.5" x14ac:dyDescent="0.35">
      <c r="A28" s="16">
        <v>33</v>
      </c>
      <c r="B28" s="17" t="s">
        <v>382</v>
      </c>
      <c r="C28" s="17" t="s">
        <v>383</v>
      </c>
      <c r="D28" s="17" t="s">
        <v>34</v>
      </c>
      <c r="E28" s="17" t="s">
        <v>131</v>
      </c>
      <c r="F28" s="17" t="s">
        <v>67</v>
      </c>
      <c r="G28" s="17" t="s">
        <v>37</v>
      </c>
      <c r="H28" s="17" t="s">
        <v>54</v>
      </c>
      <c r="I28" s="17" t="s">
        <v>54</v>
      </c>
      <c r="J28" s="17" t="s">
        <v>384</v>
      </c>
      <c r="K28" s="17" t="s">
        <v>134</v>
      </c>
      <c r="L28" s="17" t="s">
        <v>71</v>
      </c>
      <c r="M28" s="17" t="s">
        <v>385</v>
      </c>
      <c r="N28" s="17" t="s">
        <v>386</v>
      </c>
      <c r="O28" s="17" t="s">
        <v>807</v>
      </c>
      <c r="P28" s="17" t="s">
        <v>387</v>
      </c>
      <c r="Q28" s="17" t="s">
        <v>76</v>
      </c>
      <c r="R28" s="17" t="s">
        <v>59</v>
      </c>
      <c r="S28" s="17" t="s">
        <v>808</v>
      </c>
      <c r="T28" s="18">
        <v>4</v>
      </c>
      <c r="U28" s="18">
        <v>3</v>
      </c>
      <c r="V28" s="18">
        <v>5</v>
      </c>
      <c r="W28" s="44">
        <f t="shared" si="1"/>
        <v>60</v>
      </c>
      <c r="X28" s="17" t="s">
        <v>388</v>
      </c>
      <c r="Y28" s="17" t="s">
        <v>162</v>
      </c>
      <c r="Z28" s="18"/>
      <c r="AA28" s="18"/>
      <c r="AB28" s="18"/>
      <c r="AC28" s="18"/>
      <c r="AD28" s="38" t="str">
        <f t="shared" si="0"/>
        <v>High</v>
      </c>
      <c r="AE28" s="39" t="str">
        <f t="shared" si="2"/>
        <v>CL2</v>
      </c>
      <c r="AF28" s="17" t="s">
        <v>63</v>
      </c>
      <c r="AG28" s="19" t="s">
        <v>51</v>
      </c>
    </row>
    <row r="29" spans="1:33" ht="130.5" x14ac:dyDescent="0.35">
      <c r="A29" s="12">
        <v>34</v>
      </c>
      <c r="B29" s="13" t="s">
        <v>389</v>
      </c>
      <c r="C29" s="13" t="s">
        <v>390</v>
      </c>
      <c r="D29" s="13" t="s">
        <v>34</v>
      </c>
      <c r="E29" s="13" t="s">
        <v>131</v>
      </c>
      <c r="F29" s="13" t="s">
        <v>67</v>
      </c>
      <c r="G29" s="13" t="s">
        <v>37</v>
      </c>
      <c r="H29" s="13" t="s">
        <v>54</v>
      </c>
      <c r="I29" s="13" t="s">
        <v>54</v>
      </c>
      <c r="J29" s="13" t="s">
        <v>391</v>
      </c>
      <c r="K29" s="13" t="s">
        <v>134</v>
      </c>
      <c r="L29" s="13" t="s">
        <v>71</v>
      </c>
      <c r="M29" s="13" t="s">
        <v>392</v>
      </c>
      <c r="N29" s="13" t="s">
        <v>393</v>
      </c>
      <c r="O29" s="13" t="s">
        <v>807</v>
      </c>
      <c r="P29" s="13" t="s">
        <v>394</v>
      </c>
      <c r="Q29" s="13" t="s">
        <v>76</v>
      </c>
      <c r="R29" s="13" t="s">
        <v>59</v>
      </c>
      <c r="S29" s="13" t="s">
        <v>809</v>
      </c>
      <c r="T29" s="14">
        <v>4</v>
      </c>
      <c r="U29" s="14">
        <v>3</v>
      </c>
      <c r="V29" s="14">
        <v>5</v>
      </c>
      <c r="W29" s="44">
        <f t="shared" si="1"/>
        <v>60</v>
      </c>
      <c r="X29" s="13" t="s">
        <v>395</v>
      </c>
      <c r="Y29" s="13" t="s">
        <v>162</v>
      </c>
      <c r="Z29" s="14"/>
      <c r="AA29" s="14"/>
      <c r="AB29" s="14"/>
      <c r="AC29" s="14"/>
      <c r="AD29" s="38" t="str">
        <f t="shared" si="0"/>
        <v>High</v>
      </c>
      <c r="AE29" s="40" t="str">
        <f t="shared" si="2"/>
        <v>CL2</v>
      </c>
      <c r="AF29" s="13" t="s">
        <v>63</v>
      </c>
      <c r="AG29" s="15" t="s">
        <v>51</v>
      </c>
    </row>
    <row r="30" spans="1:33" ht="130.5" x14ac:dyDescent="0.35">
      <c r="A30" s="16">
        <v>35</v>
      </c>
      <c r="B30" s="17" t="s">
        <v>116</v>
      </c>
      <c r="C30" s="17" t="s">
        <v>117</v>
      </c>
      <c r="D30" s="17" t="s">
        <v>34</v>
      </c>
      <c r="E30" s="17" t="s">
        <v>118</v>
      </c>
      <c r="F30" s="17" t="s">
        <v>119</v>
      </c>
      <c r="G30" s="17" t="s">
        <v>37</v>
      </c>
      <c r="H30" s="17" t="s">
        <v>54</v>
      </c>
      <c r="I30" s="17" t="s">
        <v>120</v>
      </c>
      <c r="J30" s="17" t="s">
        <v>121</v>
      </c>
      <c r="K30" s="17" t="s">
        <v>122</v>
      </c>
      <c r="L30" s="17" t="s">
        <v>71</v>
      </c>
      <c r="M30" s="17" t="s">
        <v>123</v>
      </c>
      <c r="N30" s="17" t="s">
        <v>124</v>
      </c>
      <c r="O30" s="17" t="s">
        <v>125</v>
      </c>
      <c r="P30" s="17" t="s">
        <v>810</v>
      </c>
      <c r="Q30" s="17"/>
      <c r="R30" s="17" t="s">
        <v>59</v>
      </c>
      <c r="S30" s="17" t="s">
        <v>126</v>
      </c>
      <c r="T30" s="18">
        <v>1</v>
      </c>
      <c r="U30" s="18">
        <v>5</v>
      </c>
      <c r="V30" s="18">
        <v>4</v>
      </c>
      <c r="W30" s="45">
        <f t="shared" si="1"/>
        <v>20</v>
      </c>
      <c r="X30" s="17" t="s">
        <v>127</v>
      </c>
      <c r="Y30" s="17" t="s">
        <v>48</v>
      </c>
      <c r="Z30" s="18"/>
      <c r="AA30" s="18"/>
      <c r="AB30" s="18"/>
      <c r="AC30" s="18"/>
      <c r="AD30" s="39" t="str">
        <f t="shared" si="0"/>
        <v>Medium</v>
      </c>
      <c r="AE30" s="39" t="str">
        <f t="shared" si="2"/>
        <v>CL4</v>
      </c>
      <c r="AF30" s="17" t="s">
        <v>63</v>
      </c>
      <c r="AG30" s="19" t="s">
        <v>128</v>
      </c>
    </row>
    <row r="31" spans="1:33" ht="116" x14ac:dyDescent="0.35">
      <c r="A31" s="12">
        <v>36</v>
      </c>
      <c r="B31" s="13" t="s">
        <v>396</v>
      </c>
      <c r="C31" s="13" t="s">
        <v>397</v>
      </c>
      <c r="D31" s="13" t="s">
        <v>34</v>
      </c>
      <c r="E31" s="13" t="s">
        <v>131</v>
      </c>
      <c r="F31" s="13" t="s">
        <v>67</v>
      </c>
      <c r="G31" s="13" t="s">
        <v>37</v>
      </c>
      <c r="H31" s="13" t="s">
        <v>54</v>
      </c>
      <c r="I31" s="13" t="s">
        <v>54</v>
      </c>
      <c r="J31" s="13" t="s">
        <v>398</v>
      </c>
      <c r="K31" s="13" t="s">
        <v>134</v>
      </c>
      <c r="L31" s="13" t="s">
        <v>71</v>
      </c>
      <c r="M31" s="13" t="s">
        <v>811</v>
      </c>
      <c r="N31" s="13" t="s">
        <v>399</v>
      </c>
      <c r="O31" s="13" t="s">
        <v>812</v>
      </c>
      <c r="P31" s="13" t="s">
        <v>813</v>
      </c>
      <c r="Q31" s="13" t="s">
        <v>46</v>
      </c>
      <c r="R31" s="13" t="s">
        <v>400</v>
      </c>
      <c r="S31" s="13" t="s">
        <v>401</v>
      </c>
      <c r="T31" s="14">
        <v>3</v>
      </c>
      <c r="U31" s="14">
        <v>4</v>
      </c>
      <c r="V31" s="14">
        <v>5</v>
      </c>
      <c r="W31" s="44">
        <f t="shared" si="1"/>
        <v>60</v>
      </c>
      <c r="X31" s="13" t="s">
        <v>402</v>
      </c>
      <c r="Y31" s="13" t="s">
        <v>162</v>
      </c>
      <c r="Z31" s="14"/>
      <c r="AA31" s="14"/>
      <c r="AB31" s="14"/>
      <c r="AC31" s="14"/>
      <c r="AD31" s="38" t="str">
        <f t="shared" si="0"/>
        <v>High</v>
      </c>
      <c r="AE31" s="40" t="str">
        <f t="shared" si="2"/>
        <v>CL3</v>
      </c>
      <c r="AF31" s="13" t="s">
        <v>63</v>
      </c>
      <c r="AG31" s="15" t="s">
        <v>51</v>
      </c>
    </row>
    <row r="32" spans="1:33" ht="232" x14ac:dyDescent="0.35">
      <c r="A32" s="16">
        <v>37</v>
      </c>
      <c r="B32" s="17" t="s">
        <v>403</v>
      </c>
      <c r="C32" s="17" t="s">
        <v>404</v>
      </c>
      <c r="D32" s="17" t="s">
        <v>34</v>
      </c>
      <c r="E32" s="17" t="s">
        <v>131</v>
      </c>
      <c r="F32" s="17" t="s">
        <v>67</v>
      </c>
      <c r="G32" s="17" t="s">
        <v>37</v>
      </c>
      <c r="H32" s="17" t="s">
        <v>54</v>
      </c>
      <c r="I32" s="17" t="s">
        <v>54</v>
      </c>
      <c r="J32" s="17" t="s">
        <v>405</v>
      </c>
      <c r="K32" s="17" t="s">
        <v>134</v>
      </c>
      <c r="L32" s="17" t="s">
        <v>71</v>
      </c>
      <c r="M32" s="17" t="s">
        <v>814</v>
      </c>
      <c r="N32" s="17" t="s">
        <v>406</v>
      </c>
      <c r="O32" s="17" t="s">
        <v>815</v>
      </c>
      <c r="P32" s="17" t="s">
        <v>407</v>
      </c>
      <c r="Q32" s="17" t="s">
        <v>76</v>
      </c>
      <c r="R32" s="17" t="s">
        <v>408</v>
      </c>
      <c r="S32" s="17" t="s">
        <v>816</v>
      </c>
      <c r="T32" s="18">
        <v>3</v>
      </c>
      <c r="U32" s="18">
        <v>3</v>
      </c>
      <c r="V32" s="18">
        <v>4</v>
      </c>
      <c r="W32" s="44">
        <f t="shared" si="1"/>
        <v>36</v>
      </c>
      <c r="X32" s="17" t="s">
        <v>817</v>
      </c>
      <c r="Y32" s="17" t="s">
        <v>162</v>
      </c>
      <c r="Z32" s="18"/>
      <c r="AA32" s="18"/>
      <c r="AB32" s="18"/>
      <c r="AC32" s="18"/>
      <c r="AD32" s="38" t="str">
        <f t="shared" si="0"/>
        <v>Medium</v>
      </c>
      <c r="AE32" s="39" t="str">
        <f t="shared" si="2"/>
        <v>CL3</v>
      </c>
      <c r="AF32" s="17" t="s">
        <v>63</v>
      </c>
      <c r="AG32" s="19" t="s">
        <v>51</v>
      </c>
    </row>
    <row r="33" spans="1:33" ht="409.5" x14ac:dyDescent="0.35">
      <c r="A33" s="12">
        <v>38</v>
      </c>
      <c r="B33" s="13" t="s">
        <v>305</v>
      </c>
      <c r="C33" s="13" t="s">
        <v>306</v>
      </c>
      <c r="D33" s="13" t="s">
        <v>34</v>
      </c>
      <c r="E33" s="13" t="s">
        <v>131</v>
      </c>
      <c r="F33" s="13" t="s">
        <v>108</v>
      </c>
      <c r="G33" s="13" t="s">
        <v>37</v>
      </c>
      <c r="H33" s="13" t="s">
        <v>54</v>
      </c>
      <c r="I33" s="13" t="s">
        <v>282</v>
      </c>
      <c r="J33" s="13" t="s">
        <v>307</v>
      </c>
      <c r="K33" s="13" t="s">
        <v>284</v>
      </c>
      <c r="L33" s="13" t="s">
        <v>56</v>
      </c>
      <c r="M33" s="13" t="s">
        <v>308</v>
      </c>
      <c r="N33" s="13" t="s">
        <v>309</v>
      </c>
      <c r="O33" s="13" t="s">
        <v>818</v>
      </c>
      <c r="P33" s="13" t="s">
        <v>819</v>
      </c>
      <c r="Q33" s="13" t="s">
        <v>46</v>
      </c>
      <c r="R33" s="13" t="s">
        <v>310</v>
      </c>
      <c r="S33" s="13" t="s">
        <v>820</v>
      </c>
      <c r="T33" s="14">
        <v>3</v>
      </c>
      <c r="U33" s="14">
        <v>4</v>
      </c>
      <c r="V33" s="14">
        <v>3</v>
      </c>
      <c r="W33" s="44">
        <f t="shared" si="1"/>
        <v>36</v>
      </c>
      <c r="X33" s="13" t="s">
        <v>821</v>
      </c>
      <c r="Y33" s="13" t="s">
        <v>162</v>
      </c>
      <c r="Z33" s="14"/>
      <c r="AA33" s="14"/>
      <c r="AB33" s="14"/>
      <c r="AC33" s="14"/>
      <c r="AD33" s="38" t="str">
        <f t="shared" si="0"/>
        <v>Medium</v>
      </c>
      <c r="AE33" s="40" t="str">
        <f t="shared" si="2"/>
        <v>CL3</v>
      </c>
      <c r="AF33" s="13" t="s">
        <v>63</v>
      </c>
      <c r="AG33" s="15" t="s">
        <v>51</v>
      </c>
    </row>
    <row r="34" spans="1:33" ht="130.5" x14ac:dyDescent="0.35">
      <c r="A34" s="16">
        <v>39</v>
      </c>
      <c r="B34" s="17" t="s">
        <v>311</v>
      </c>
      <c r="C34" s="17" t="s">
        <v>312</v>
      </c>
      <c r="D34" s="17" t="s">
        <v>34</v>
      </c>
      <c r="E34" s="17" t="s">
        <v>131</v>
      </c>
      <c r="F34" s="17" t="s">
        <v>108</v>
      </c>
      <c r="G34" s="17" t="s">
        <v>37</v>
      </c>
      <c r="H34" s="17" t="s">
        <v>54</v>
      </c>
      <c r="I34" s="17" t="s">
        <v>282</v>
      </c>
      <c r="J34" s="17" t="s">
        <v>313</v>
      </c>
      <c r="K34" s="17" t="s">
        <v>284</v>
      </c>
      <c r="L34" s="17" t="s">
        <v>71</v>
      </c>
      <c r="M34" s="17" t="s">
        <v>314</v>
      </c>
      <c r="N34" s="17" t="s">
        <v>315</v>
      </c>
      <c r="O34" s="17" t="s">
        <v>316</v>
      </c>
      <c r="P34" s="17" t="s">
        <v>317</v>
      </c>
      <c r="Q34" s="17"/>
      <c r="R34" s="17" t="s">
        <v>59</v>
      </c>
      <c r="S34" s="17" t="s">
        <v>318</v>
      </c>
      <c r="T34" s="18">
        <v>4</v>
      </c>
      <c r="U34" s="18">
        <v>4</v>
      </c>
      <c r="V34" s="18">
        <v>3</v>
      </c>
      <c r="W34" s="44">
        <f t="shared" si="1"/>
        <v>48</v>
      </c>
      <c r="X34" s="17" t="s">
        <v>319</v>
      </c>
      <c r="Y34" s="17" t="s">
        <v>87</v>
      </c>
      <c r="Z34" s="18"/>
      <c r="AA34" s="18"/>
      <c r="AB34" s="18"/>
      <c r="AC34" s="18"/>
      <c r="AD34" s="38" t="str">
        <f t="shared" si="0"/>
        <v>High</v>
      </c>
      <c r="AE34" s="39" t="str">
        <f t="shared" si="2"/>
        <v>CL2</v>
      </c>
      <c r="AF34" s="17" t="s">
        <v>63</v>
      </c>
      <c r="AG34" s="19" t="s">
        <v>320</v>
      </c>
    </row>
    <row r="35" spans="1:33" ht="217.5" x14ac:dyDescent="0.35">
      <c r="A35" s="12">
        <v>40</v>
      </c>
      <c r="B35" s="13" t="s">
        <v>335</v>
      </c>
      <c r="C35" s="13" t="s">
        <v>336</v>
      </c>
      <c r="D35" s="13" t="s">
        <v>34</v>
      </c>
      <c r="E35" s="13" t="s">
        <v>131</v>
      </c>
      <c r="F35" s="13" t="s">
        <v>67</v>
      </c>
      <c r="G35" s="13" t="s">
        <v>37</v>
      </c>
      <c r="H35" s="13" t="s">
        <v>54</v>
      </c>
      <c r="I35" s="13" t="s">
        <v>54</v>
      </c>
      <c r="J35" s="13" t="s">
        <v>337</v>
      </c>
      <c r="K35" s="13" t="s">
        <v>134</v>
      </c>
      <c r="L35" s="13" t="s">
        <v>71</v>
      </c>
      <c r="M35" s="13" t="s">
        <v>338</v>
      </c>
      <c r="N35" s="13" t="s">
        <v>339</v>
      </c>
      <c r="O35" s="13" t="s">
        <v>822</v>
      </c>
      <c r="P35" s="13" t="s">
        <v>340</v>
      </c>
      <c r="Q35" s="13" t="s">
        <v>93</v>
      </c>
      <c r="R35" s="13" t="s">
        <v>341</v>
      </c>
      <c r="S35" s="13" t="s">
        <v>823</v>
      </c>
      <c r="T35" s="14">
        <v>5</v>
      </c>
      <c r="U35" s="14">
        <v>4</v>
      </c>
      <c r="V35" s="14">
        <v>4</v>
      </c>
      <c r="W35" s="44">
        <f t="shared" si="1"/>
        <v>80</v>
      </c>
      <c r="X35" s="13" t="s">
        <v>824</v>
      </c>
      <c r="Y35" s="13" t="s">
        <v>162</v>
      </c>
      <c r="Z35" s="14"/>
      <c r="AA35" s="14"/>
      <c r="AB35" s="14"/>
      <c r="AC35" s="14"/>
      <c r="AD35" s="38" t="str">
        <f t="shared" si="0"/>
        <v>High</v>
      </c>
      <c r="AE35" s="40" t="str">
        <f t="shared" si="2"/>
        <v>CL1</v>
      </c>
      <c r="AF35" s="13" t="s">
        <v>63</v>
      </c>
      <c r="AG35" s="15" t="s">
        <v>128</v>
      </c>
    </row>
    <row r="36" spans="1:33" ht="217.5" x14ac:dyDescent="0.35">
      <c r="A36" s="16">
        <v>41</v>
      </c>
      <c r="B36" s="17" t="s">
        <v>213</v>
      </c>
      <c r="C36" s="17" t="s">
        <v>214</v>
      </c>
      <c r="D36" s="17" t="s">
        <v>34</v>
      </c>
      <c r="E36" s="17" t="s">
        <v>131</v>
      </c>
      <c r="F36" s="17" t="s">
        <v>67</v>
      </c>
      <c r="G36" s="17" t="s">
        <v>37</v>
      </c>
      <c r="H36" s="17" t="s">
        <v>54</v>
      </c>
      <c r="I36" s="17" t="s">
        <v>167</v>
      </c>
      <c r="J36" s="17" t="s">
        <v>215</v>
      </c>
      <c r="K36" s="17" t="s">
        <v>134</v>
      </c>
      <c r="L36" s="17" t="s">
        <v>71</v>
      </c>
      <c r="M36" s="17" t="s">
        <v>825</v>
      </c>
      <c r="N36" s="17" t="s">
        <v>216</v>
      </c>
      <c r="O36" s="17" t="s">
        <v>217</v>
      </c>
      <c r="P36" s="17" t="s">
        <v>218</v>
      </c>
      <c r="Q36" s="17" t="s">
        <v>76</v>
      </c>
      <c r="R36" s="17" t="s">
        <v>59</v>
      </c>
      <c r="S36" s="17" t="s">
        <v>826</v>
      </c>
      <c r="T36" s="18">
        <v>2</v>
      </c>
      <c r="U36" s="18">
        <v>3</v>
      </c>
      <c r="V36" s="18">
        <v>3</v>
      </c>
      <c r="W36" s="45">
        <f t="shared" si="1"/>
        <v>18</v>
      </c>
      <c r="X36" s="17" t="s">
        <v>219</v>
      </c>
      <c r="Y36" s="17" t="s">
        <v>61</v>
      </c>
      <c r="Z36" s="18"/>
      <c r="AA36" s="18"/>
      <c r="AB36" s="18"/>
      <c r="AC36" s="18"/>
      <c r="AD36" s="39" t="str">
        <f t="shared" si="0"/>
        <v>Medium</v>
      </c>
      <c r="AE36" s="39" t="str">
        <f t="shared" si="2"/>
        <v>CL4</v>
      </c>
      <c r="AF36" s="17" t="s">
        <v>63</v>
      </c>
      <c r="AG36" s="19" t="s">
        <v>51</v>
      </c>
    </row>
    <row r="37" spans="1:33" ht="188.5" x14ac:dyDescent="0.35">
      <c r="A37" s="12">
        <v>42</v>
      </c>
      <c r="B37" s="13" t="s">
        <v>88</v>
      </c>
      <c r="C37" s="13" t="s">
        <v>89</v>
      </c>
      <c r="D37" s="13" t="s">
        <v>34</v>
      </c>
      <c r="E37" s="13" t="s">
        <v>66</v>
      </c>
      <c r="F37" s="13" t="s">
        <v>67</v>
      </c>
      <c r="G37" s="13" t="s">
        <v>37</v>
      </c>
      <c r="H37" s="13" t="s">
        <v>54</v>
      </c>
      <c r="I37" s="13" t="s">
        <v>68</v>
      </c>
      <c r="J37" s="13" t="s">
        <v>90</v>
      </c>
      <c r="K37" s="13" t="s">
        <v>70</v>
      </c>
      <c r="L37" s="13" t="s">
        <v>71</v>
      </c>
      <c r="M37" s="13" t="s">
        <v>91</v>
      </c>
      <c r="N37" s="13" t="s">
        <v>92</v>
      </c>
      <c r="O37" s="13" t="s">
        <v>827</v>
      </c>
      <c r="P37" s="13" t="s">
        <v>828</v>
      </c>
      <c r="Q37" s="13" t="s">
        <v>93</v>
      </c>
      <c r="R37" s="13" t="s">
        <v>94</v>
      </c>
      <c r="S37" s="13" t="s">
        <v>95</v>
      </c>
      <c r="T37" s="14">
        <v>2</v>
      </c>
      <c r="U37" s="14">
        <v>3</v>
      </c>
      <c r="V37" s="14">
        <v>3</v>
      </c>
      <c r="W37" s="46">
        <f t="shared" si="1"/>
        <v>18</v>
      </c>
      <c r="X37" s="13" t="s">
        <v>829</v>
      </c>
      <c r="Y37" s="13" t="s">
        <v>87</v>
      </c>
      <c r="Z37" s="14"/>
      <c r="AA37" s="14"/>
      <c r="AB37" s="14"/>
      <c r="AC37" s="14"/>
      <c r="AD37" s="40" t="str">
        <f t="shared" si="0"/>
        <v>Medium</v>
      </c>
      <c r="AE37" s="40" t="str">
        <f t="shared" si="2"/>
        <v>CL4</v>
      </c>
      <c r="AF37" s="13" t="s">
        <v>63</v>
      </c>
      <c r="AG37" s="15" t="s">
        <v>51</v>
      </c>
    </row>
    <row r="38" spans="1:33" ht="145" x14ac:dyDescent="0.35">
      <c r="A38" s="16">
        <v>43</v>
      </c>
      <c r="B38" s="17" t="s">
        <v>220</v>
      </c>
      <c r="C38" s="17" t="s">
        <v>221</v>
      </c>
      <c r="D38" s="17" t="s">
        <v>34</v>
      </c>
      <c r="E38" s="17" t="s">
        <v>131</v>
      </c>
      <c r="F38" s="17" t="s">
        <v>67</v>
      </c>
      <c r="G38" s="17" t="s">
        <v>37</v>
      </c>
      <c r="H38" s="17" t="s">
        <v>54</v>
      </c>
      <c r="I38" s="17" t="s">
        <v>167</v>
      </c>
      <c r="J38" s="17" t="s">
        <v>222</v>
      </c>
      <c r="K38" s="17" t="s">
        <v>134</v>
      </c>
      <c r="L38" s="17" t="s">
        <v>71</v>
      </c>
      <c r="M38" s="17" t="s">
        <v>223</v>
      </c>
      <c r="N38" s="17" t="s">
        <v>830</v>
      </c>
      <c r="O38" s="17" t="s">
        <v>224</v>
      </c>
      <c r="P38" s="17" t="s">
        <v>831</v>
      </c>
      <c r="Q38" s="17" t="s">
        <v>93</v>
      </c>
      <c r="R38" s="17" t="s">
        <v>225</v>
      </c>
      <c r="S38" s="17" t="s">
        <v>226</v>
      </c>
      <c r="T38" s="18">
        <v>4</v>
      </c>
      <c r="U38" s="18">
        <v>4</v>
      </c>
      <c r="V38" s="18">
        <v>5</v>
      </c>
      <c r="W38" s="44">
        <f t="shared" si="1"/>
        <v>80</v>
      </c>
      <c r="X38" s="17" t="s">
        <v>832</v>
      </c>
      <c r="Y38" s="17" t="s">
        <v>162</v>
      </c>
      <c r="Z38" s="18"/>
      <c r="AA38" s="18"/>
      <c r="AB38" s="18"/>
      <c r="AC38" s="18"/>
      <c r="AD38" s="38" t="str">
        <f t="shared" si="0"/>
        <v>High</v>
      </c>
      <c r="AE38" s="39" t="str">
        <f t="shared" si="2"/>
        <v>CL2</v>
      </c>
      <c r="AF38" s="17" t="s">
        <v>63</v>
      </c>
      <c r="AG38" s="19" t="s">
        <v>51</v>
      </c>
    </row>
    <row r="39" spans="1:33" ht="130.5" x14ac:dyDescent="0.35">
      <c r="A39" s="12">
        <v>44</v>
      </c>
      <c r="B39" s="13" t="s">
        <v>342</v>
      </c>
      <c r="C39" s="13" t="s">
        <v>343</v>
      </c>
      <c r="D39" s="13" t="s">
        <v>34</v>
      </c>
      <c r="E39" s="13" t="s">
        <v>131</v>
      </c>
      <c r="F39" s="13" t="s">
        <v>67</v>
      </c>
      <c r="G39" s="13" t="s">
        <v>37</v>
      </c>
      <c r="H39" s="13" t="s">
        <v>54</v>
      </c>
      <c r="I39" s="13" t="s">
        <v>54</v>
      </c>
      <c r="J39" s="13" t="s">
        <v>344</v>
      </c>
      <c r="K39" s="13" t="s">
        <v>134</v>
      </c>
      <c r="L39" s="13" t="s">
        <v>71</v>
      </c>
      <c r="M39" s="13" t="s">
        <v>345</v>
      </c>
      <c r="N39" s="13" t="s">
        <v>346</v>
      </c>
      <c r="O39" s="13" t="s">
        <v>833</v>
      </c>
      <c r="P39" s="13" t="s">
        <v>347</v>
      </c>
      <c r="Q39" s="13" t="s">
        <v>93</v>
      </c>
      <c r="R39" s="13" t="s">
        <v>47</v>
      </c>
      <c r="S39" s="13" t="s">
        <v>834</v>
      </c>
      <c r="T39" s="14">
        <v>3</v>
      </c>
      <c r="U39" s="14">
        <v>3</v>
      </c>
      <c r="V39" s="14">
        <v>2</v>
      </c>
      <c r="W39" s="46">
        <f t="shared" si="1"/>
        <v>18</v>
      </c>
      <c r="X39" s="13" t="s">
        <v>348</v>
      </c>
      <c r="Y39" s="13" t="s">
        <v>61</v>
      </c>
      <c r="Z39" s="14"/>
      <c r="AA39" s="14"/>
      <c r="AB39" s="14"/>
      <c r="AC39" s="14"/>
      <c r="AD39" s="40" t="str">
        <f t="shared" si="0"/>
        <v>Medium</v>
      </c>
      <c r="AE39" s="40" t="str">
        <f t="shared" si="2"/>
        <v>CL3</v>
      </c>
      <c r="AF39" s="13" t="s">
        <v>63</v>
      </c>
      <c r="AG39" s="15" t="s">
        <v>104</v>
      </c>
    </row>
    <row r="40" spans="1:33" ht="130.5" x14ac:dyDescent="0.35">
      <c r="A40" s="16">
        <v>45</v>
      </c>
      <c r="B40" s="17" t="s">
        <v>96</v>
      </c>
      <c r="C40" s="17" t="s">
        <v>97</v>
      </c>
      <c r="D40" s="17" t="s">
        <v>34</v>
      </c>
      <c r="E40" s="17" t="s">
        <v>66</v>
      </c>
      <c r="F40" s="17" t="s">
        <v>67</v>
      </c>
      <c r="G40" s="17" t="s">
        <v>37</v>
      </c>
      <c r="H40" s="17" t="s">
        <v>54</v>
      </c>
      <c r="I40" s="17" t="s">
        <v>68</v>
      </c>
      <c r="J40" s="17" t="s">
        <v>98</v>
      </c>
      <c r="K40" s="17" t="s">
        <v>70</v>
      </c>
      <c r="L40" s="17" t="s">
        <v>71</v>
      </c>
      <c r="M40" s="17" t="s">
        <v>99</v>
      </c>
      <c r="N40" s="17" t="s">
        <v>100</v>
      </c>
      <c r="O40" s="17" t="s">
        <v>835</v>
      </c>
      <c r="P40" s="17"/>
      <c r="Q40" s="17"/>
      <c r="R40" s="17" t="s">
        <v>47</v>
      </c>
      <c r="S40" s="17" t="s">
        <v>101</v>
      </c>
      <c r="T40" s="18">
        <v>2</v>
      </c>
      <c r="U40" s="18">
        <v>3</v>
      </c>
      <c r="V40" s="18">
        <v>4</v>
      </c>
      <c r="W40" s="45">
        <f t="shared" si="1"/>
        <v>24</v>
      </c>
      <c r="X40" s="17" t="s">
        <v>102</v>
      </c>
      <c r="Y40" s="17" t="s">
        <v>61</v>
      </c>
      <c r="Z40" s="18"/>
      <c r="AA40" s="18"/>
      <c r="AB40" s="18"/>
      <c r="AC40" s="18"/>
      <c r="AD40" s="39" t="str">
        <f t="shared" si="0"/>
        <v>Medium</v>
      </c>
      <c r="AE40" s="39" t="str">
        <f t="shared" si="2"/>
        <v>CL4</v>
      </c>
      <c r="AF40" s="17" t="s">
        <v>103</v>
      </c>
      <c r="AG40" s="19" t="s">
        <v>104</v>
      </c>
    </row>
    <row r="41" spans="1:33" ht="116" x14ac:dyDescent="0.35">
      <c r="A41" s="12">
        <v>46</v>
      </c>
      <c r="B41" s="13" t="s">
        <v>349</v>
      </c>
      <c r="C41" s="13" t="s">
        <v>350</v>
      </c>
      <c r="D41" s="13" t="s">
        <v>34</v>
      </c>
      <c r="E41" s="13" t="s">
        <v>131</v>
      </c>
      <c r="F41" s="13" t="s">
        <v>67</v>
      </c>
      <c r="G41" s="13" t="s">
        <v>37</v>
      </c>
      <c r="H41" s="13" t="s">
        <v>54</v>
      </c>
      <c r="I41" s="13" t="s">
        <v>54</v>
      </c>
      <c r="J41" s="13" t="s">
        <v>351</v>
      </c>
      <c r="K41" s="13" t="s">
        <v>134</v>
      </c>
      <c r="L41" s="13" t="s">
        <v>71</v>
      </c>
      <c r="M41" s="13" t="s">
        <v>352</v>
      </c>
      <c r="N41" s="13" t="s">
        <v>353</v>
      </c>
      <c r="O41" s="13" t="s">
        <v>836</v>
      </c>
      <c r="P41" s="13" t="s">
        <v>354</v>
      </c>
      <c r="Q41" s="13" t="s">
        <v>76</v>
      </c>
      <c r="R41" s="13" t="s">
        <v>47</v>
      </c>
      <c r="S41" s="13" t="s">
        <v>355</v>
      </c>
      <c r="T41" s="14">
        <v>4</v>
      </c>
      <c r="U41" s="14">
        <v>4</v>
      </c>
      <c r="V41" s="14">
        <v>4</v>
      </c>
      <c r="W41" s="44">
        <f t="shared" si="1"/>
        <v>64</v>
      </c>
      <c r="X41" s="13" t="s">
        <v>356</v>
      </c>
      <c r="Y41" s="13" t="s">
        <v>48</v>
      </c>
      <c r="Z41" s="14"/>
      <c r="AA41" s="14"/>
      <c r="AB41" s="14"/>
      <c r="AC41" s="14"/>
      <c r="AD41" s="38" t="str">
        <f t="shared" si="0"/>
        <v>High</v>
      </c>
      <c r="AE41" s="40" t="str">
        <f t="shared" si="2"/>
        <v>CL2</v>
      </c>
      <c r="AF41" s="13" t="s">
        <v>63</v>
      </c>
      <c r="AG41" s="15" t="s">
        <v>51</v>
      </c>
    </row>
    <row r="42" spans="1:33" ht="116" x14ac:dyDescent="0.35">
      <c r="A42" s="16">
        <v>49</v>
      </c>
      <c r="B42" s="17" t="s">
        <v>288</v>
      </c>
      <c r="C42" s="17" t="s">
        <v>289</v>
      </c>
      <c r="D42" s="17" t="s">
        <v>34</v>
      </c>
      <c r="E42" s="17" t="s">
        <v>131</v>
      </c>
      <c r="F42" s="17" t="s">
        <v>108</v>
      </c>
      <c r="G42" s="17" t="s">
        <v>37</v>
      </c>
      <c r="H42" s="17" t="s">
        <v>54</v>
      </c>
      <c r="I42" s="17" t="s">
        <v>282</v>
      </c>
      <c r="J42" s="17" t="s">
        <v>290</v>
      </c>
      <c r="K42" s="17" t="s">
        <v>284</v>
      </c>
      <c r="L42" s="17" t="s">
        <v>56</v>
      </c>
      <c r="M42" s="17" t="s">
        <v>291</v>
      </c>
      <c r="N42" s="17" t="s">
        <v>292</v>
      </c>
      <c r="O42" s="17" t="s">
        <v>293</v>
      </c>
      <c r="P42" s="17" t="s">
        <v>294</v>
      </c>
      <c r="Q42" s="17" t="s">
        <v>46</v>
      </c>
      <c r="R42" s="17" t="s">
        <v>47</v>
      </c>
      <c r="S42" s="17" t="s">
        <v>295</v>
      </c>
      <c r="T42" s="18">
        <v>4</v>
      </c>
      <c r="U42" s="18">
        <v>4</v>
      </c>
      <c r="V42" s="18">
        <v>5</v>
      </c>
      <c r="W42" s="44">
        <f t="shared" si="1"/>
        <v>80</v>
      </c>
      <c r="X42" s="17" t="s">
        <v>296</v>
      </c>
      <c r="Y42" s="17" t="s">
        <v>48</v>
      </c>
      <c r="Z42" s="18"/>
      <c r="AA42" s="18"/>
      <c r="AB42" s="18"/>
      <c r="AC42" s="18"/>
      <c r="AD42" s="38" t="str">
        <f t="shared" si="0"/>
        <v>High</v>
      </c>
      <c r="AE42" s="39" t="str">
        <f t="shared" si="2"/>
        <v>CL2</v>
      </c>
      <c r="AF42" s="17" t="s">
        <v>63</v>
      </c>
      <c r="AG42" s="19" t="s">
        <v>51</v>
      </c>
    </row>
    <row r="43" spans="1:33" ht="174" x14ac:dyDescent="0.35">
      <c r="A43" s="12">
        <v>50</v>
      </c>
      <c r="B43" s="13" t="s">
        <v>129</v>
      </c>
      <c r="C43" s="13" t="s">
        <v>130</v>
      </c>
      <c r="D43" s="13" t="s">
        <v>34</v>
      </c>
      <c r="E43" s="13" t="s">
        <v>131</v>
      </c>
      <c r="F43" s="13" t="s">
        <v>67</v>
      </c>
      <c r="G43" s="13" t="s">
        <v>37</v>
      </c>
      <c r="H43" s="13" t="s">
        <v>54</v>
      </c>
      <c r="I43" s="13" t="s">
        <v>132</v>
      </c>
      <c r="J43" s="13" t="s">
        <v>133</v>
      </c>
      <c r="K43" s="13" t="s">
        <v>134</v>
      </c>
      <c r="L43" s="13" t="s">
        <v>71</v>
      </c>
      <c r="M43" s="13" t="s">
        <v>135</v>
      </c>
      <c r="N43" s="13" t="s">
        <v>136</v>
      </c>
      <c r="O43" s="13" t="s">
        <v>137</v>
      </c>
      <c r="P43" s="13" t="s">
        <v>138</v>
      </c>
      <c r="Q43" s="13" t="s">
        <v>46</v>
      </c>
      <c r="R43" s="13" t="s">
        <v>47</v>
      </c>
      <c r="S43" s="13" t="s">
        <v>837</v>
      </c>
      <c r="T43" s="14">
        <v>1</v>
      </c>
      <c r="U43" s="14">
        <v>4</v>
      </c>
      <c r="V43" s="14">
        <v>5</v>
      </c>
      <c r="W43" s="46">
        <f t="shared" si="1"/>
        <v>20</v>
      </c>
      <c r="X43" s="13" t="s">
        <v>139</v>
      </c>
      <c r="Y43" s="13" t="s">
        <v>48</v>
      </c>
      <c r="Z43" s="14"/>
      <c r="AA43" s="14"/>
      <c r="AB43" s="14"/>
      <c r="AC43" s="14"/>
      <c r="AD43" s="40" t="str">
        <f t="shared" si="0"/>
        <v>Medium</v>
      </c>
      <c r="AE43" s="40" t="str">
        <f t="shared" si="2"/>
        <v>CL4</v>
      </c>
      <c r="AF43" s="13" t="s">
        <v>63</v>
      </c>
      <c r="AG43" s="15" t="s">
        <v>51</v>
      </c>
    </row>
    <row r="44" spans="1:33" ht="116" x14ac:dyDescent="0.35">
      <c r="A44" s="16">
        <v>51</v>
      </c>
      <c r="B44" s="17" t="s">
        <v>105</v>
      </c>
      <c r="C44" s="17" t="s">
        <v>106</v>
      </c>
      <c r="D44" s="17" t="s">
        <v>34</v>
      </c>
      <c r="E44" s="17" t="s">
        <v>107</v>
      </c>
      <c r="F44" s="17" t="s">
        <v>108</v>
      </c>
      <c r="G44" s="17" t="s">
        <v>37</v>
      </c>
      <c r="H44" s="17" t="s">
        <v>54</v>
      </c>
      <c r="I44" s="17" t="s">
        <v>107</v>
      </c>
      <c r="J44" s="17" t="s">
        <v>109</v>
      </c>
      <c r="K44" s="17" t="s">
        <v>110</v>
      </c>
      <c r="L44" s="17" t="s">
        <v>71</v>
      </c>
      <c r="M44" s="17" t="s">
        <v>111</v>
      </c>
      <c r="N44" s="17" t="s">
        <v>112</v>
      </c>
      <c r="O44" s="17" t="s">
        <v>113</v>
      </c>
      <c r="P44" s="17" t="s">
        <v>838</v>
      </c>
      <c r="Q44" s="17" t="s">
        <v>76</v>
      </c>
      <c r="R44" s="17" t="s">
        <v>47</v>
      </c>
      <c r="S44" s="17" t="s">
        <v>114</v>
      </c>
      <c r="T44" s="18">
        <v>4</v>
      </c>
      <c r="U44" s="18">
        <v>3</v>
      </c>
      <c r="V44" s="18">
        <v>5</v>
      </c>
      <c r="W44" s="44">
        <f t="shared" si="1"/>
        <v>60</v>
      </c>
      <c r="X44" s="17" t="s">
        <v>115</v>
      </c>
      <c r="Y44" s="17" t="s">
        <v>48</v>
      </c>
      <c r="Z44" s="18"/>
      <c r="AA44" s="18"/>
      <c r="AB44" s="18"/>
      <c r="AC44" s="18"/>
      <c r="AD44" s="38" t="str">
        <f t="shared" si="0"/>
        <v>High</v>
      </c>
      <c r="AE44" s="39" t="str">
        <f t="shared" si="2"/>
        <v>CL2</v>
      </c>
      <c r="AF44" s="17" t="s">
        <v>63</v>
      </c>
      <c r="AG44" s="19" t="s">
        <v>51</v>
      </c>
    </row>
    <row r="45" spans="1:33" ht="174" x14ac:dyDescent="0.35">
      <c r="A45" s="12">
        <v>52</v>
      </c>
      <c r="B45" s="13" t="s">
        <v>140</v>
      </c>
      <c r="C45" s="13" t="s">
        <v>141</v>
      </c>
      <c r="D45" s="13" t="s">
        <v>34</v>
      </c>
      <c r="E45" s="13" t="s">
        <v>131</v>
      </c>
      <c r="F45" s="13" t="s">
        <v>67</v>
      </c>
      <c r="G45" s="13" t="s">
        <v>37</v>
      </c>
      <c r="H45" s="13" t="s">
        <v>54</v>
      </c>
      <c r="I45" s="13" t="s">
        <v>132</v>
      </c>
      <c r="J45" s="13" t="s">
        <v>142</v>
      </c>
      <c r="K45" s="13" t="s">
        <v>134</v>
      </c>
      <c r="L45" s="13" t="s">
        <v>56</v>
      </c>
      <c r="M45" s="13" t="s">
        <v>143</v>
      </c>
      <c r="N45" s="13" t="s">
        <v>144</v>
      </c>
      <c r="O45" s="13" t="s">
        <v>839</v>
      </c>
      <c r="P45" s="13" t="s">
        <v>145</v>
      </c>
      <c r="Q45" s="13"/>
      <c r="R45" s="13" t="s">
        <v>47</v>
      </c>
      <c r="S45" s="13" t="s">
        <v>840</v>
      </c>
      <c r="T45" s="14">
        <v>1</v>
      </c>
      <c r="U45" s="14">
        <v>4</v>
      </c>
      <c r="V45" s="14">
        <v>3</v>
      </c>
      <c r="W45" s="46">
        <f t="shared" si="1"/>
        <v>12</v>
      </c>
      <c r="X45" s="13" t="s">
        <v>146</v>
      </c>
      <c r="Y45" s="13" t="s">
        <v>48</v>
      </c>
      <c r="Z45" s="14"/>
      <c r="AA45" s="14"/>
      <c r="AB45" s="14"/>
      <c r="AC45" s="14"/>
      <c r="AD45" s="40" t="str">
        <f t="shared" si="0"/>
        <v>Low</v>
      </c>
      <c r="AE45" s="40" t="str">
        <f t="shared" si="2"/>
        <v>CL4</v>
      </c>
      <c r="AF45" s="13" t="s">
        <v>63</v>
      </c>
      <c r="AG45" s="15" t="s">
        <v>51</v>
      </c>
    </row>
    <row r="46" spans="1:33" ht="116" x14ac:dyDescent="0.35">
      <c r="A46" s="16">
        <v>53</v>
      </c>
      <c r="B46" s="17" t="s">
        <v>147</v>
      </c>
      <c r="C46" s="17" t="s">
        <v>148</v>
      </c>
      <c r="D46" s="17" t="s">
        <v>34</v>
      </c>
      <c r="E46" s="17" t="s">
        <v>131</v>
      </c>
      <c r="F46" s="17" t="s">
        <v>67</v>
      </c>
      <c r="G46" s="17" t="s">
        <v>37</v>
      </c>
      <c r="H46" s="17" t="s">
        <v>54</v>
      </c>
      <c r="I46" s="17" t="s">
        <v>132</v>
      </c>
      <c r="J46" s="17" t="s">
        <v>149</v>
      </c>
      <c r="K46" s="17" t="s">
        <v>134</v>
      </c>
      <c r="L46" s="17" t="s">
        <v>56</v>
      </c>
      <c r="M46" s="17" t="s">
        <v>143</v>
      </c>
      <c r="N46" s="17" t="s">
        <v>150</v>
      </c>
      <c r="O46" s="17" t="s">
        <v>151</v>
      </c>
      <c r="P46" s="17" t="s">
        <v>152</v>
      </c>
      <c r="Q46" s="17"/>
      <c r="R46" s="17" t="s">
        <v>47</v>
      </c>
      <c r="S46" s="17" t="s">
        <v>153</v>
      </c>
      <c r="T46" s="18">
        <v>2</v>
      </c>
      <c r="U46" s="18">
        <v>4</v>
      </c>
      <c r="V46" s="18">
        <v>4</v>
      </c>
      <c r="W46" s="44">
        <f t="shared" si="1"/>
        <v>32</v>
      </c>
      <c r="X46" s="17"/>
      <c r="Y46" s="17" t="s">
        <v>48</v>
      </c>
      <c r="Z46" s="18"/>
      <c r="AA46" s="18"/>
      <c r="AB46" s="18"/>
      <c r="AC46" s="18"/>
      <c r="AD46" s="38" t="str">
        <f t="shared" si="0"/>
        <v>Medium</v>
      </c>
      <c r="AE46" s="39" t="str">
        <f t="shared" si="2"/>
        <v>CL4</v>
      </c>
      <c r="AF46" s="17" t="s">
        <v>63</v>
      </c>
      <c r="AG46" s="19" t="s">
        <v>51</v>
      </c>
    </row>
    <row r="47" spans="1:33" ht="130.5" x14ac:dyDescent="0.35">
      <c r="A47" s="12">
        <v>54</v>
      </c>
      <c r="B47" s="13" t="s">
        <v>357</v>
      </c>
      <c r="C47" s="13" t="s">
        <v>358</v>
      </c>
      <c r="D47" s="13" t="s">
        <v>34</v>
      </c>
      <c r="E47" s="13" t="s">
        <v>131</v>
      </c>
      <c r="F47" s="13" t="s">
        <v>67</v>
      </c>
      <c r="G47" s="13" t="s">
        <v>37</v>
      </c>
      <c r="H47" s="13" t="s">
        <v>54</v>
      </c>
      <c r="I47" s="13" t="s">
        <v>54</v>
      </c>
      <c r="J47" s="13" t="s">
        <v>359</v>
      </c>
      <c r="K47" s="13" t="s">
        <v>134</v>
      </c>
      <c r="L47" s="13" t="s">
        <v>71</v>
      </c>
      <c r="M47" s="13" t="s">
        <v>360</v>
      </c>
      <c r="N47" s="13" t="s">
        <v>361</v>
      </c>
      <c r="O47" s="13" t="s">
        <v>362</v>
      </c>
      <c r="P47" s="13" t="s">
        <v>363</v>
      </c>
      <c r="Q47" s="13" t="s">
        <v>76</v>
      </c>
      <c r="R47" s="13" t="s">
        <v>47</v>
      </c>
      <c r="S47" s="13" t="s">
        <v>364</v>
      </c>
      <c r="T47" s="14">
        <v>5</v>
      </c>
      <c r="U47" s="14">
        <v>3</v>
      </c>
      <c r="V47" s="14">
        <v>5</v>
      </c>
      <c r="W47" s="44">
        <f t="shared" si="1"/>
        <v>75</v>
      </c>
      <c r="X47" s="13" t="s">
        <v>365</v>
      </c>
      <c r="Y47" s="13" t="s">
        <v>162</v>
      </c>
      <c r="Z47" s="14"/>
      <c r="AA47" s="14"/>
      <c r="AB47" s="14"/>
      <c r="AC47" s="14"/>
      <c r="AD47" s="38" t="str">
        <f t="shared" si="0"/>
        <v>High</v>
      </c>
      <c r="AE47" s="40" t="str">
        <f t="shared" si="2"/>
        <v>CL1</v>
      </c>
      <c r="AF47" s="13" t="s">
        <v>63</v>
      </c>
      <c r="AG47" s="15" t="s">
        <v>366</v>
      </c>
    </row>
    <row r="48" spans="1:33" ht="130.5" x14ac:dyDescent="0.35">
      <c r="A48" s="16">
        <v>55</v>
      </c>
      <c r="B48" s="17" t="s">
        <v>367</v>
      </c>
      <c r="C48" s="17" t="s">
        <v>368</v>
      </c>
      <c r="D48" s="17" t="s">
        <v>34</v>
      </c>
      <c r="E48" s="17" t="s">
        <v>131</v>
      </c>
      <c r="F48" s="17" t="s">
        <v>67</v>
      </c>
      <c r="G48" s="17" t="s">
        <v>37</v>
      </c>
      <c r="H48" s="17" t="s">
        <v>54</v>
      </c>
      <c r="I48" s="17" t="s">
        <v>54</v>
      </c>
      <c r="J48" s="17" t="s">
        <v>369</v>
      </c>
      <c r="K48" s="17" t="s">
        <v>134</v>
      </c>
      <c r="L48" s="17" t="s">
        <v>71</v>
      </c>
      <c r="M48" s="17" t="s">
        <v>370</v>
      </c>
      <c r="N48" s="17" t="s">
        <v>371</v>
      </c>
      <c r="O48" s="17" t="s">
        <v>372</v>
      </c>
      <c r="P48" s="17" t="s">
        <v>373</v>
      </c>
      <c r="Q48" s="17" t="s">
        <v>93</v>
      </c>
      <c r="R48" s="17" t="s">
        <v>47</v>
      </c>
      <c r="S48" s="17" t="s">
        <v>841</v>
      </c>
      <c r="T48" s="18">
        <v>3</v>
      </c>
      <c r="U48" s="18">
        <v>3</v>
      </c>
      <c r="V48" s="18">
        <v>4</v>
      </c>
      <c r="W48" s="44">
        <f t="shared" si="1"/>
        <v>36</v>
      </c>
      <c r="X48" s="17" t="s">
        <v>374</v>
      </c>
      <c r="Y48" s="17" t="s">
        <v>162</v>
      </c>
      <c r="Z48" s="18"/>
      <c r="AA48" s="18"/>
      <c r="AB48" s="18"/>
      <c r="AC48" s="18"/>
      <c r="AD48" s="38" t="str">
        <f t="shared" si="0"/>
        <v>Medium</v>
      </c>
      <c r="AE48" s="39" t="str">
        <f t="shared" si="2"/>
        <v>CL3</v>
      </c>
      <c r="AF48" s="17" t="s">
        <v>63</v>
      </c>
      <c r="AG48" s="19" t="s">
        <v>185</v>
      </c>
    </row>
    <row r="49" spans="1:33" ht="159.5" x14ac:dyDescent="0.35">
      <c r="A49" s="12">
        <v>56</v>
      </c>
      <c r="B49" s="13" t="s">
        <v>375</v>
      </c>
      <c r="C49" s="13" t="s">
        <v>376</v>
      </c>
      <c r="D49" s="13" t="s">
        <v>34</v>
      </c>
      <c r="E49" s="13" t="s">
        <v>131</v>
      </c>
      <c r="F49" s="13" t="s">
        <v>67</v>
      </c>
      <c r="G49" s="13" t="s">
        <v>37</v>
      </c>
      <c r="H49" s="13" t="s">
        <v>54</v>
      </c>
      <c r="I49" s="13" t="s">
        <v>54</v>
      </c>
      <c r="J49" s="13" t="s">
        <v>377</v>
      </c>
      <c r="K49" s="13" t="s">
        <v>134</v>
      </c>
      <c r="L49" s="13" t="s">
        <v>71</v>
      </c>
      <c r="M49" s="13" t="s">
        <v>378</v>
      </c>
      <c r="N49" s="13" t="s">
        <v>379</v>
      </c>
      <c r="O49" s="13" t="s">
        <v>380</v>
      </c>
      <c r="P49" s="13" t="s">
        <v>381</v>
      </c>
      <c r="Q49" s="13"/>
      <c r="R49" s="13" t="s">
        <v>47</v>
      </c>
      <c r="S49" s="13" t="s">
        <v>842</v>
      </c>
      <c r="T49" s="14">
        <v>3</v>
      </c>
      <c r="U49" s="14">
        <v>3</v>
      </c>
      <c r="V49" s="14">
        <v>2</v>
      </c>
      <c r="W49" s="46">
        <f t="shared" si="1"/>
        <v>18</v>
      </c>
      <c r="X49" s="13" t="s">
        <v>843</v>
      </c>
      <c r="Y49" s="13" t="s">
        <v>48</v>
      </c>
      <c r="Z49" s="14"/>
      <c r="AA49" s="14"/>
      <c r="AB49" s="14"/>
      <c r="AC49" s="14"/>
      <c r="AD49" s="40" t="str">
        <f t="shared" si="0"/>
        <v>Medium</v>
      </c>
      <c r="AE49" s="40" t="str">
        <f t="shared" si="2"/>
        <v>CL3</v>
      </c>
      <c r="AF49" s="13" t="s">
        <v>103</v>
      </c>
      <c r="AG49" s="15" t="s">
        <v>185</v>
      </c>
    </row>
    <row r="50" spans="1:33" ht="246.5" x14ac:dyDescent="0.35">
      <c r="A50" s="16">
        <v>57</v>
      </c>
      <c r="B50" s="17" t="s">
        <v>297</v>
      </c>
      <c r="C50" s="17" t="s">
        <v>298</v>
      </c>
      <c r="D50" s="17" t="s">
        <v>34</v>
      </c>
      <c r="E50" s="17" t="s">
        <v>131</v>
      </c>
      <c r="F50" s="17" t="s">
        <v>108</v>
      </c>
      <c r="G50" s="17" t="s">
        <v>37</v>
      </c>
      <c r="H50" s="17" t="s">
        <v>54</v>
      </c>
      <c r="I50" s="17" t="s">
        <v>282</v>
      </c>
      <c r="J50" s="17" t="s">
        <v>299</v>
      </c>
      <c r="K50" s="17" t="s">
        <v>284</v>
      </c>
      <c r="L50" s="17" t="s">
        <v>71</v>
      </c>
      <c r="M50" s="17" t="s">
        <v>300</v>
      </c>
      <c r="N50" s="17" t="s">
        <v>301</v>
      </c>
      <c r="O50" s="17" t="s">
        <v>302</v>
      </c>
      <c r="P50" s="17" t="s">
        <v>844</v>
      </c>
      <c r="Q50" s="17"/>
      <c r="R50" s="17" t="s">
        <v>47</v>
      </c>
      <c r="S50" s="17" t="s">
        <v>303</v>
      </c>
      <c r="T50" s="18">
        <v>4</v>
      </c>
      <c r="U50" s="18">
        <v>3</v>
      </c>
      <c r="V50" s="18">
        <v>5</v>
      </c>
      <c r="W50" s="44">
        <f t="shared" si="1"/>
        <v>60</v>
      </c>
      <c r="X50" s="17" t="s">
        <v>304</v>
      </c>
      <c r="Y50" s="17" t="s">
        <v>61</v>
      </c>
      <c r="Z50" s="18"/>
      <c r="AA50" s="18"/>
      <c r="AB50" s="18"/>
      <c r="AC50" s="18"/>
      <c r="AD50" s="38" t="str">
        <f t="shared" si="0"/>
        <v>High</v>
      </c>
      <c r="AE50" s="39" t="str">
        <f t="shared" si="2"/>
        <v>CL2</v>
      </c>
      <c r="AF50" s="17" t="s">
        <v>103</v>
      </c>
      <c r="AG50" s="19" t="s">
        <v>185</v>
      </c>
    </row>
    <row r="51" spans="1:33" ht="203" x14ac:dyDescent="0.35">
      <c r="A51" s="12">
        <v>71</v>
      </c>
      <c r="B51" s="13" t="s">
        <v>321</v>
      </c>
      <c r="C51" s="13" t="s">
        <v>322</v>
      </c>
      <c r="D51" s="13" t="s">
        <v>34</v>
      </c>
      <c r="E51" s="13" t="s">
        <v>131</v>
      </c>
      <c r="F51" s="13" t="s">
        <v>108</v>
      </c>
      <c r="G51" s="13" t="s">
        <v>37</v>
      </c>
      <c r="H51" s="13" t="s">
        <v>156</v>
      </c>
      <c r="I51" s="13" t="s">
        <v>282</v>
      </c>
      <c r="J51" s="13" t="s">
        <v>323</v>
      </c>
      <c r="K51" s="13" t="s">
        <v>284</v>
      </c>
      <c r="L51" s="13" t="s">
        <v>56</v>
      </c>
      <c r="M51" s="13" t="s">
        <v>324</v>
      </c>
      <c r="N51" s="13" t="s">
        <v>325</v>
      </c>
      <c r="O51" s="13" t="s">
        <v>845</v>
      </c>
      <c r="P51" s="13" t="s">
        <v>326</v>
      </c>
      <c r="Q51" s="13" t="s">
        <v>46</v>
      </c>
      <c r="R51" s="13" t="s">
        <v>47</v>
      </c>
      <c r="S51" s="13" t="s">
        <v>327</v>
      </c>
      <c r="T51" s="14">
        <v>3</v>
      </c>
      <c r="U51" s="14">
        <v>4</v>
      </c>
      <c r="V51" s="14">
        <v>5</v>
      </c>
      <c r="W51" s="44">
        <f t="shared" si="1"/>
        <v>60</v>
      </c>
      <c r="X51" s="13" t="s">
        <v>328</v>
      </c>
      <c r="Y51" s="13" t="s">
        <v>87</v>
      </c>
      <c r="Z51" s="14"/>
      <c r="AA51" s="14"/>
      <c r="AB51" s="14"/>
      <c r="AC51" s="14"/>
      <c r="AD51" s="38" t="str">
        <f t="shared" si="0"/>
        <v>High</v>
      </c>
      <c r="AE51" s="40" t="str">
        <f t="shared" si="2"/>
        <v>CL3</v>
      </c>
      <c r="AF51" s="13" t="s">
        <v>163</v>
      </c>
      <c r="AG51" s="15" t="s">
        <v>128</v>
      </c>
    </row>
    <row r="52" spans="1:33" ht="188.5" x14ac:dyDescent="0.35">
      <c r="A52" s="16">
        <v>72</v>
      </c>
      <c r="B52" s="17" t="s">
        <v>329</v>
      </c>
      <c r="C52" s="17" t="s">
        <v>330</v>
      </c>
      <c r="D52" s="17" t="s">
        <v>34</v>
      </c>
      <c r="E52" s="17" t="s">
        <v>131</v>
      </c>
      <c r="F52" s="17" t="s">
        <v>108</v>
      </c>
      <c r="G52" s="17" t="s">
        <v>37</v>
      </c>
      <c r="H52" s="17" t="s">
        <v>156</v>
      </c>
      <c r="I52" s="17" t="s">
        <v>282</v>
      </c>
      <c r="J52" s="17" t="s">
        <v>323</v>
      </c>
      <c r="K52" s="17" t="s">
        <v>284</v>
      </c>
      <c r="L52" s="17" t="s">
        <v>56</v>
      </c>
      <c r="M52" s="17" t="s">
        <v>846</v>
      </c>
      <c r="N52" s="17" t="s">
        <v>325</v>
      </c>
      <c r="O52" s="17" t="s">
        <v>331</v>
      </c>
      <c r="P52" s="17" t="s">
        <v>332</v>
      </c>
      <c r="Q52" s="17" t="s">
        <v>46</v>
      </c>
      <c r="R52" s="17" t="s">
        <v>47</v>
      </c>
      <c r="S52" s="17" t="s">
        <v>333</v>
      </c>
      <c r="T52" s="18">
        <v>2</v>
      </c>
      <c r="U52" s="18">
        <v>3</v>
      </c>
      <c r="V52" s="18">
        <v>3</v>
      </c>
      <c r="W52" s="45">
        <f t="shared" si="1"/>
        <v>18</v>
      </c>
      <c r="X52" s="17" t="s">
        <v>334</v>
      </c>
      <c r="Y52" s="17" t="s">
        <v>162</v>
      </c>
      <c r="Z52" s="18"/>
      <c r="AA52" s="18"/>
      <c r="AB52" s="18"/>
      <c r="AC52" s="18"/>
      <c r="AD52" s="39" t="str">
        <f t="shared" si="0"/>
        <v>Medium</v>
      </c>
      <c r="AE52" s="39" t="str">
        <f t="shared" si="2"/>
        <v>CL4</v>
      </c>
      <c r="AF52" s="17" t="s">
        <v>163</v>
      </c>
      <c r="AG52" s="19" t="s">
        <v>185</v>
      </c>
    </row>
    <row r="53" spans="1:33" ht="232" x14ac:dyDescent="0.35">
      <c r="A53" s="12">
        <v>73</v>
      </c>
      <c r="B53" s="13" t="s">
        <v>154</v>
      </c>
      <c r="C53" s="13" t="s">
        <v>155</v>
      </c>
      <c r="D53" s="13" t="s">
        <v>34</v>
      </c>
      <c r="E53" s="13" t="s">
        <v>131</v>
      </c>
      <c r="F53" s="13" t="s">
        <v>67</v>
      </c>
      <c r="G53" s="13" t="s">
        <v>37</v>
      </c>
      <c r="H53" s="13" t="s">
        <v>156</v>
      </c>
      <c r="I53" s="13" t="s">
        <v>132</v>
      </c>
      <c r="J53" s="13" t="s">
        <v>157</v>
      </c>
      <c r="K53" s="13" t="s">
        <v>134</v>
      </c>
      <c r="L53" s="13" t="s">
        <v>56</v>
      </c>
      <c r="M53" s="13" t="s">
        <v>158</v>
      </c>
      <c r="N53" s="13" t="s">
        <v>159</v>
      </c>
      <c r="O53" s="13" t="s">
        <v>160</v>
      </c>
      <c r="P53" s="13" t="s">
        <v>847</v>
      </c>
      <c r="Q53" s="13"/>
      <c r="R53" s="13" t="s">
        <v>47</v>
      </c>
      <c r="S53" s="13" t="s">
        <v>161</v>
      </c>
      <c r="T53" s="14">
        <v>3</v>
      </c>
      <c r="U53" s="14">
        <v>4</v>
      </c>
      <c r="V53" s="14">
        <v>5</v>
      </c>
      <c r="W53" s="44">
        <f t="shared" si="1"/>
        <v>60</v>
      </c>
      <c r="X53" s="13" t="s">
        <v>848</v>
      </c>
      <c r="Y53" s="13" t="s">
        <v>162</v>
      </c>
      <c r="Z53" s="14"/>
      <c r="AA53" s="14"/>
      <c r="AB53" s="14"/>
      <c r="AC53" s="14"/>
      <c r="AD53" s="38" t="str">
        <f t="shared" si="0"/>
        <v>High</v>
      </c>
      <c r="AE53" s="40" t="str">
        <f t="shared" si="2"/>
        <v>CL3</v>
      </c>
      <c r="AF53" s="13" t="s">
        <v>163</v>
      </c>
      <c r="AG53" s="15" t="s">
        <v>51</v>
      </c>
    </row>
    <row r="54" spans="1:33" ht="145" x14ac:dyDescent="0.35">
      <c r="A54" s="16">
        <v>81</v>
      </c>
      <c r="B54" s="17" t="s">
        <v>409</v>
      </c>
      <c r="C54" s="17" t="s">
        <v>49</v>
      </c>
      <c r="D54" s="17" t="s">
        <v>34</v>
      </c>
      <c r="E54" s="17" t="s">
        <v>410</v>
      </c>
      <c r="F54" s="17" t="s">
        <v>67</v>
      </c>
      <c r="G54" s="17" t="s">
        <v>37</v>
      </c>
      <c r="H54" s="17" t="s">
        <v>411</v>
      </c>
      <c r="I54" s="17" t="s">
        <v>412</v>
      </c>
      <c r="J54" s="17" t="s">
        <v>413</v>
      </c>
      <c r="K54" s="17" t="s">
        <v>414</v>
      </c>
      <c r="L54" s="17" t="s">
        <v>56</v>
      </c>
      <c r="M54" s="17" t="s">
        <v>415</v>
      </c>
      <c r="N54" s="17" t="s">
        <v>849</v>
      </c>
      <c r="O54" s="17" t="s">
        <v>416</v>
      </c>
      <c r="P54" s="17" t="s">
        <v>850</v>
      </c>
      <c r="Q54" s="17" t="s">
        <v>417</v>
      </c>
      <c r="R54" s="17" t="s">
        <v>418</v>
      </c>
      <c r="S54" s="17" t="s">
        <v>851</v>
      </c>
      <c r="T54" s="18">
        <v>3</v>
      </c>
      <c r="U54" s="18">
        <v>3</v>
      </c>
      <c r="V54" s="18">
        <v>4</v>
      </c>
      <c r="W54" s="45">
        <f t="shared" si="1"/>
        <v>36</v>
      </c>
      <c r="X54" s="17" t="s">
        <v>419</v>
      </c>
      <c r="Y54" s="17" t="s">
        <v>48</v>
      </c>
      <c r="Z54" s="18"/>
      <c r="AA54" s="18"/>
      <c r="AB54" s="18"/>
      <c r="AC54" s="18"/>
      <c r="AD54" s="45" t="str">
        <f t="shared" si="0"/>
        <v>Medium</v>
      </c>
      <c r="AE54" s="39" t="str">
        <f t="shared" si="2"/>
        <v>CL3</v>
      </c>
      <c r="AF54" s="17" t="s">
        <v>163</v>
      </c>
      <c r="AG54" s="19" t="s">
        <v>104</v>
      </c>
    </row>
    <row r="55" spans="1:33" ht="261" x14ac:dyDescent="0.35">
      <c r="A55" s="12">
        <v>82</v>
      </c>
      <c r="B55" s="13" t="s">
        <v>420</v>
      </c>
      <c r="C55" s="13" t="s">
        <v>62</v>
      </c>
      <c r="D55" s="13" t="s">
        <v>34</v>
      </c>
      <c r="E55" s="13" t="s">
        <v>410</v>
      </c>
      <c r="F55" s="13" t="s">
        <v>67</v>
      </c>
      <c r="G55" s="13" t="s">
        <v>37</v>
      </c>
      <c r="H55" s="13" t="s">
        <v>411</v>
      </c>
      <c r="I55" s="13" t="s">
        <v>412</v>
      </c>
      <c r="J55" s="13" t="s">
        <v>421</v>
      </c>
      <c r="K55" s="13" t="s">
        <v>414</v>
      </c>
      <c r="L55" s="13" t="s">
        <v>56</v>
      </c>
      <c r="M55" s="13" t="s">
        <v>422</v>
      </c>
      <c r="N55" s="13" t="s">
        <v>423</v>
      </c>
      <c r="O55" s="13" t="s">
        <v>852</v>
      </c>
      <c r="P55" s="13" t="s">
        <v>424</v>
      </c>
      <c r="Q55" s="13" t="s">
        <v>417</v>
      </c>
      <c r="R55" s="13" t="s">
        <v>853</v>
      </c>
      <c r="S55" s="13" t="s">
        <v>425</v>
      </c>
      <c r="T55" s="14">
        <v>3</v>
      </c>
      <c r="U55" s="14">
        <v>3</v>
      </c>
      <c r="V55" s="14">
        <v>3</v>
      </c>
      <c r="W55" s="46">
        <f t="shared" si="1"/>
        <v>27</v>
      </c>
      <c r="X55" s="13" t="s">
        <v>854</v>
      </c>
      <c r="Y55" s="13" t="s">
        <v>162</v>
      </c>
      <c r="Z55" s="14"/>
      <c r="AA55" s="14"/>
      <c r="AB55" s="14"/>
      <c r="AC55" s="14"/>
      <c r="AD55" s="40" t="str">
        <f t="shared" si="0"/>
        <v>Medium</v>
      </c>
      <c r="AE55" s="40" t="str">
        <f t="shared" si="2"/>
        <v>CL3</v>
      </c>
      <c r="AF55" s="13" t="s">
        <v>163</v>
      </c>
      <c r="AG55" s="15" t="s">
        <v>104</v>
      </c>
    </row>
    <row r="56" spans="1:33" ht="130.5" x14ac:dyDescent="0.35">
      <c r="A56" s="16">
        <v>83</v>
      </c>
      <c r="B56" s="17" t="s">
        <v>426</v>
      </c>
      <c r="C56" s="17" t="s">
        <v>427</v>
      </c>
      <c r="D56" s="17" t="s">
        <v>34</v>
      </c>
      <c r="E56" s="17" t="s">
        <v>410</v>
      </c>
      <c r="F56" s="17" t="s">
        <v>67</v>
      </c>
      <c r="G56" s="17" t="s">
        <v>37</v>
      </c>
      <c r="H56" s="17" t="s">
        <v>411</v>
      </c>
      <c r="I56" s="17" t="s">
        <v>412</v>
      </c>
      <c r="J56" s="17" t="s">
        <v>428</v>
      </c>
      <c r="K56" s="17" t="s">
        <v>414</v>
      </c>
      <c r="L56" s="17" t="s">
        <v>56</v>
      </c>
      <c r="M56" s="17" t="s">
        <v>855</v>
      </c>
      <c r="N56" s="17" t="s">
        <v>429</v>
      </c>
      <c r="O56" s="17" t="s">
        <v>852</v>
      </c>
      <c r="P56" s="17" t="s">
        <v>430</v>
      </c>
      <c r="Q56" s="17" t="s">
        <v>417</v>
      </c>
      <c r="R56" s="17" t="s">
        <v>856</v>
      </c>
      <c r="S56" s="17" t="s">
        <v>431</v>
      </c>
      <c r="T56" s="18">
        <v>3</v>
      </c>
      <c r="U56" s="18">
        <v>3</v>
      </c>
      <c r="V56" s="18">
        <v>3</v>
      </c>
      <c r="W56" s="45">
        <f t="shared" si="1"/>
        <v>27</v>
      </c>
      <c r="X56" s="17" t="s">
        <v>857</v>
      </c>
      <c r="Y56" s="17" t="s">
        <v>61</v>
      </c>
      <c r="Z56" s="18"/>
      <c r="AA56" s="18"/>
      <c r="AB56" s="18"/>
      <c r="AC56" s="18"/>
      <c r="AD56" s="39" t="str">
        <f t="shared" si="0"/>
        <v>Medium</v>
      </c>
      <c r="AE56" s="39" t="str">
        <f t="shared" si="2"/>
        <v>CL3</v>
      </c>
      <c r="AF56" s="17" t="s">
        <v>103</v>
      </c>
      <c r="AG56" s="19" t="s">
        <v>104</v>
      </c>
    </row>
    <row r="57" spans="1:33" ht="130.5" x14ac:dyDescent="0.35">
      <c r="A57" s="12">
        <v>84</v>
      </c>
      <c r="B57" s="13" t="s">
        <v>432</v>
      </c>
      <c r="C57" s="13" t="s">
        <v>433</v>
      </c>
      <c r="D57" s="13" t="s">
        <v>34</v>
      </c>
      <c r="E57" s="13" t="s">
        <v>410</v>
      </c>
      <c r="F57" s="13" t="s">
        <v>67</v>
      </c>
      <c r="G57" s="13" t="s">
        <v>37</v>
      </c>
      <c r="H57" s="13" t="s">
        <v>411</v>
      </c>
      <c r="I57" s="13" t="s">
        <v>412</v>
      </c>
      <c r="J57" s="13" t="s">
        <v>434</v>
      </c>
      <c r="K57" s="13" t="s">
        <v>414</v>
      </c>
      <c r="L57" s="13" t="s">
        <v>56</v>
      </c>
      <c r="M57" s="13" t="s">
        <v>858</v>
      </c>
      <c r="N57" s="13" t="s">
        <v>435</v>
      </c>
      <c r="O57" s="13" t="s">
        <v>416</v>
      </c>
      <c r="P57" s="13" t="s">
        <v>430</v>
      </c>
      <c r="Q57" s="13" t="s">
        <v>417</v>
      </c>
      <c r="R57" s="13" t="s">
        <v>859</v>
      </c>
      <c r="S57" s="13" t="s">
        <v>864</v>
      </c>
      <c r="T57" s="14">
        <v>3</v>
      </c>
      <c r="U57" s="14">
        <v>3</v>
      </c>
      <c r="V57" s="14">
        <v>3</v>
      </c>
      <c r="W57" s="46">
        <f t="shared" si="1"/>
        <v>27</v>
      </c>
      <c r="X57" s="13" t="s">
        <v>860</v>
      </c>
      <c r="Y57" s="13" t="s">
        <v>61</v>
      </c>
      <c r="Z57" s="14"/>
      <c r="AA57" s="14"/>
      <c r="AB57" s="14"/>
      <c r="AC57" s="14"/>
      <c r="AD57" s="40" t="str">
        <f t="shared" si="0"/>
        <v>Medium</v>
      </c>
      <c r="AE57" s="40" t="str">
        <f t="shared" si="2"/>
        <v>CL3</v>
      </c>
      <c r="AF57" s="13" t="s">
        <v>103</v>
      </c>
      <c r="AG57" s="15" t="s">
        <v>104</v>
      </c>
    </row>
    <row r="58" spans="1:33" ht="72.5" x14ac:dyDescent="0.35">
      <c r="A58" s="16">
        <v>47</v>
      </c>
      <c r="B58" s="17" t="s">
        <v>519</v>
      </c>
      <c r="C58" s="17" t="s">
        <v>518</v>
      </c>
      <c r="D58" s="17" t="s">
        <v>34</v>
      </c>
      <c r="E58" s="17" t="s">
        <v>131</v>
      </c>
      <c r="F58" s="17" t="s">
        <v>119</v>
      </c>
      <c r="G58" s="17" t="s">
        <v>37</v>
      </c>
      <c r="H58" s="17" t="s">
        <v>54</v>
      </c>
      <c r="I58" s="17" t="s">
        <v>54</v>
      </c>
      <c r="J58" s="17" t="s">
        <v>520</v>
      </c>
      <c r="K58" s="17" t="s">
        <v>414</v>
      </c>
      <c r="L58" s="17" t="s">
        <v>71</v>
      </c>
      <c r="M58" s="17" t="s">
        <v>521</v>
      </c>
      <c r="N58" s="17" t="s">
        <v>522</v>
      </c>
      <c r="O58" s="17" t="s">
        <v>523</v>
      </c>
      <c r="P58" s="17" t="s">
        <v>861</v>
      </c>
      <c r="Q58" s="17" t="s">
        <v>524</v>
      </c>
      <c r="R58" s="17" t="s">
        <v>862</v>
      </c>
      <c r="S58" s="17" t="s">
        <v>863</v>
      </c>
      <c r="T58" s="18">
        <v>5</v>
      </c>
      <c r="U58" s="18">
        <v>3</v>
      </c>
      <c r="V58" s="18">
        <v>4</v>
      </c>
      <c r="W58" s="47">
        <f t="shared" si="1"/>
        <v>60</v>
      </c>
      <c r="X58" s="17" t="s">
        <v>525</v>
      </c>
      <c r="Y58" s="17" t="s">
        <v>48</v>
      </c>
      <c r="Z58" s="18">
        <v>3</v>
      </c>
      <c r="AA58" s="18">
        <v>2</v>
      </c>
      <c r="AB58" s="26">
        <v>4</v>
      </c>
      <c r="AC58" s="26">
        <f>Unified_FMECA!$Z58*Unified_FMECA!$AA58*Unified_FMECA!$AB58</f>
        <v>24</v>
      </c>
      <c r="AD58" s="38" t="str">
        <f t="shared" si="0"/>
        <v>High</v>
      </c>
      <c r="AE58" s="49" t="str">
        <f t="shared" si="2"/>
        <v>CL1</v>
      </c>
      <c r="AF58" s="27"/>
      <c r="AG58" s="28"/>
    </row>
    <row r="59" spans="1:33" s="4" customFormat="1" x14ac:dyDescent="0.35">
      <c r="A59" s="12"/>
      <c r="B59" s="30"/>
      <c r="C59" s="30"/>
      <c r="D59" s="13"/>
      <c r="E59" s="13"/>
      <c r="F59" s="30"/>
      <c r="G59" s="13"/>
      <c r="H59" s="30"/>
      <c r="I59" s="30"/>
      <c r="J59" s="13"/>
      <c r="K59" s="30"/>
      <c r="L59" s="30"/>
      <c r="M59" s="30"/>
      <c r="N59" s="30"/>
      <c r="O59" s="30"/>
      <c r="P59" s="30"/>
      <c r="Q59" s="30"/>
      <c r="R59" s="30"/>
      <c r="S59" s="30"/>
      <c r="T59" s="30"/>
      <c r="U59" s="30"/>
      <c r="V59" s="30"/>
      <c r="W59" s="41">
        <f t="shared" si="1"/>
        <v>0</v>
      </c>
      <c r="X59" s="30"/>
      <c r="Y59" s="30"/>
      <c r="Z59" s="30"/>
      <c r="AA59" s="30"/>
      <c r="AB59" s="30"/>
      <c r="AC59" s="30"/>
      <c r="AD59" s="41"/>
      <c r="AE59" s="41" t="str">
        <f t="shared" si="2"/>
        <v>CL4</v>
      </c>
      <c r="AF59" s="30"/>
      <c r="AG59" s="33"/>
    </row>
    <row r="60" spans="1:33" s="24" customFormat="1" ht="101.5" x14ac:dyDescent="0.35">
      <c r="A60" s="24">
        <v>91</v>
      </c>
      <c r="B60" s="24" t="s">
        <v>446</v>
      </c>
      <c r="C60" s="24" t="s">
        <v>447</v>
      </c>
      <c r="D60" s="24" t="s">
        <v>448</v>
      </c>
      <c r="E60" s="24" t="s">
        <v>66</v>
      </c>
      <c r="F60" s="25" t="s">
        <v>67</v>
      </c>
      <c r="G60" s="24" t="s">
        <v>37</v>
      </c>
      <c r="H60" s="24" t="s">
        <v>449</v>
      </c>
      <c r="I60" s="24" t="s">
        <v>68</v>
      </c>
      <c r="J60" s="24" t="s">
        <v>68</v>
      </c>
      <c r="K60" s="24" t="s">
        <v>70</v>
      </c>
      <c r="L60" s="24" t="s">
        <v>71</v>
      </c>
      <c r="M60" s="24" t="s">
        <v>450</v>
      </c>
      <c r="N60" s="24" t="s">
        <v>451</v>
      </c>
      <c r="O60" s="24" t="s">
        <v>452</v>
      </c>
      <c r="P60" s="24" t="s">
        <v>453</v>
      </c>
      <c r="Q60" s="24" t="s">
        <v>454</v>
      </c>
      <c r="R60" s="24" t="s">
        <v>455</v>
      </c>
      <c r="S60" s="24" t="s">
        <v>456</v>
      </c>
      <c r="T60" s="24">
        <v>4</v>
      </c>
      <c r="U60" s="24">
        <v>3</v>
      </c>
      <c r="V60" s="42">
        <v>4</v>
      </c>
      <c r="W60" s="42">
        <f t="shared" si="1"/>
        <v>48</v>
      </c>
      <c r="X60" s="24" t="s">
        <v>457</v>
      </c>
      <c r="Y60" s="24" t="s">
        <v>48</v>
      </c>
      <c r="Z60" s="24">
        <v>4</v>
      </c>
      <c r="AA60" s="24">
        <v>1</v>
      </c>
      <c r="AB60" s="24">
        <v>2</v>
      </c>
      <c r="AC60" s="24">
        <f t="shared" ref="AC60:AC66" si="3">AB60*AA60*Z60</f>
        <v>8</v>
      </c>
      <c r="AD60" s="42" t="str">
        <f t="shared" ref="AD60:AD69" si="4">IF(W60&gt;=40,"High",IF(W60&gt;=16,"Medium","Low"))</f>
        <v>High</v>
      </c>
      <c r="AE60" s="42" t="str">
        <f t="shared" si="2"/>
        <v>CL2</v>
      </c>
      <c r="AF60" s="24" t="s">
        <v>458</v>
      </c>
      <c r="AG60" s="24" t="s">
        <v>459</v>
      </c>
    </row>
    <row r="61" spans="1:33" s="24" customFormat="1" ht="29" x14ac:dyDescent="0.35">
      <c r="A61" s="24">
        <v>92</v>
      </c>
      <c r="B61" s="24" t="s">
        <v>460</v>
      </c>
      <c r="C61" s="24" t="s">
        <v>461</v>
      </c>
      <c r="D61" s="24" t="s">
        <v>448</v>
      </c>
      <c r="E61" s="24" t="s">
        <v>66</v>
      </c>
      <c r="F61" s="25" t="s">
        <v>108</v>
      </c>
      <c r="G61" s="24" t="s">
        <v>37</v>
      </c>
      <c r="H61" s="24" t="s">
        <v>449</v>
      </c>
      <c r="I61" s="24" t="s">
        <v>68</v>
      </c>
      <c r="J61" s="24" t="s">
        <v>68</v>
      </c>
      <c r="K61" s="24" t="s">
        <v>70</v>
      </c>
      <c r="L61" s="24" t="s">
        <v>71</v>
      </c>
      <c r="M61" s="24" t="s">
        <v>462</v>
      </c>
      <c r="N61" s="24" t="s">
        <v>463</v>
      </c>
      <c r="O61" s="24" t="s">
        <v>464</v>
      </c>
      <c r="P61" s="24" t="s">
        <v>465</v>
      </c>
      <c r="Q61" s="24" t="s">
        <v>466</v>
      </c>
      <c r="R61" s="24" t="s">
        <v>455</v>
      </c>
      <c r="S61" s="24" t="s">
        <v>456</v>
      </c>
      <c r="T61" s="24">
        <v>4</v>
      </c>
      <c r="U61" s="24">
        <v>3</v>
      </c>
      <c r="V61" s="42">
        <v>4</v>
      </c>
      <c r="W61" s="42">
        <f t="shared" si="1"/>
        <v>48</v>
      </c>
      <c r="X61" s="24" t="s">
        <v>467</v>
      </c>
      <c r="Y61" s="24" t="s">
        <v>87</v>
      </c>
      <c r="Z61" s="24">
        <v>4</v>
      </c>
      <c r="AA61" s="24">
        <v>2</v>
      </c>
      <c r="AB61" s="24">
        <v>2</v>
      </c>
      <c r="AC61" s="24">
        <f t="shared" si="3"/>
        <v>16</v>
      </c>
      <c r="AD61" s="42" t="str">
        <f t="shared" si="4"/>
        <v>High</v>
      </c>
      <c r="AE61" s="42" t="str">
        <f t="shared" si="2"/>
        <v>CL2</v>
      </c>
      <c r="AF61" s="24" t="s">
        <v>458</v>
      </c>
    </row>
    <row r="62" spans="1:33" s="24" customFormat="1" ht="43.5" x14ac:dyDescent="0.35">
      <c r="A62" s="24">
        <v>93</v>
      </c>
      <c r="B62" s="24" t="s">
        <v>468</v>
      </c>
      <c r="C62" s="24" t="s">
        <v>469</v>
      </c>
      <c r="D62" s="24" t="s">
        <v>448</v>
      </c>
      <c r="E62" s="24" t="s">
        <v>66</v>
      </c>
      <c r="F62" s="25" t="s">
        <v>67</v>
      </c>
      <c r="G62" s="24" t="s">
        <v>37</v>
      </c>
      <c r="H62" s="24" t="s">
        <v>449</v>
      </c>
      <c r="I62" s="24" t="s">
        <v>68</v>
      </c>
      <c r="J62" s="24" t="s">
        <v>68</v>
      </c>
      <c r="K62" s="24" t="s">
        <v>70</v>
      </c>
      <c r="L62" s="24" t="s">
        <v>71</v>
      </c>
      <c r="M62" s="24" t="s">
        <v>470</v>
      </c>
      <c r="N62" s="24" t="s">
        <v>471</v>
      </c>
      <c r="O62" s="24" t="s">
        <v>472</v>
      </c>
      <c r="P62" s="24" t="s">
        <v>473</v>
      </c>
      <c r="Q62" s="24" t="s">
        <v>474</v>
      </c>
      <c r="R62" s="24" t="s">
        <v>455</v>
      </c>
      <c r="S62" s="24" t="s">
        <v>456</v>
      </c>
      <c r="T62" s="24">
        <v>5</v>
      </c>
      <c r="U62" s="24">
        <v>3</v>
      </c>
      <c r="V62" s="42">
        <v>4</v>
      </c>
      <c r="W62" s="42">
        <f t="shared" si="1"/>
        <v>60</v>
      </c>
      <c r="X62" s="24" t="s">
        <v>475</v>
      </c>
      <c r="Y62" s="24" t="s">
        <v>87</v>
      </c>
      <c r="Z62" s="24">
        <v>5</v>
      </c>
      <c r="AA62" s="24">
        <v>1</v>
      </c>
      <c r="AB62" s="24">
        <v>2</v>
      </c>
      <c r="AC62" s="24">
        <f t="shared" si="3"/>
        <v>10</v>
      </c>
      <c r="AD62" s="42" t="str">
        <f t="shared" si="4"/>
        <v>High</v>
      </c>
      <c r="AE62" s="42" t="str">
        <f t="shared" si="2"/>
        <v>CL1</v>
      </c>
      <c r="AF62" s="24" t="s">
        <v>458</v>
      </c>
    </row>
    <row r="63" spans="1:33" s="24" customFormat="1" ht="29" x14ac:dyDescent="0.35">
      <c r="A63" s="24">
        <v>94</v>
      </c>
      <c r="B63" s="24" t="s">
        <v>492</v>
      </c>
      <c r="C63" s="24" t="s">
        <v>493</v>
      </c>
      <c r="D63" s="24" t="s">
        <v>448</v>
      </c>
      <c r="E63" s="24" t="s">
        <v>66</v>
      </c>
      <c r="F63" s="25" t="s">
        <v>67</v>
      </c>
      <c r="G63" s="24" t="s">
        <v>37</v>
      </c>
      <c r="H63" s="24" t="s">
        <v>449</v>
      </c>
      <c r="I63" s="24" t="s">
        <v>494</v>
      </c>
      <c r="J63" s="24" t="s">
        <v>494</v>
      </c>
      <c r="K63" s="24" t="s">
        <v>70</v>
      </c>
      <c r="L63" s="24" t="s">
        <v>71</v>
      </c>
      <c r="M63" s="24" t="s">
        <v>495</v>
      </c>
      <c r="N63" s="24" t="s">
        <v>496</v>
      </c>
      <c r="O63" s="24" t="s">
        <v>497</v>
      </c>
      <c r="P63" s="24" t="s">
        <v>498</v>
      </c>
      <c r="Q63" s="24" t="s">
        <v>499</v>
      </c>
      <c r="R63" s="24" t="s">
        <v>455</v>
      </c>
      <c r="S63" s="24" t="s">
        <v>456</v>
      </c>
      <c r="T63" s="24">
        <v>5</v>
      </c>
      <c r="U63" s="24">
        <v>3</v>
      </c>
      <c r="V63" s="42">
        <v>3</v>
      </c>
      <c r="W63" s="42">
        <f t="shared" si="1"/>
        <v>45</v>
      </c>
      <c r="X63" s="24" t="s">
        <v>500</v>
      </c>
      <c r="Y63" s="24" t="s">
        <v>87</v>
      </c>
      <c r="Z63" s="24">
        <v>5</v>
      </c>
      <c r="AA63" s="24">
        <v>1</v>
      </c>
      <c r="AB63" s="24">
        <v>1</v>
      </c>
      <c r="AC63" s="24">
        <f t="shared" si="3"/>
        <v>5</v>
      </c>
      <c r="AD63" s="42" t="str">
        <f t="shared" si="4"/>
        <v>High</v>
      </c>
      <c r="AE63" s="42" t="str">
        <f t="shared" si="2"/>
        <v>CL1</v>
      </c>
      <c r="AF63" s="24" t="s">
        <v>458</v>
      </c>
    </row>
    <row r="64" spans="1:33" s="24" customFormat="1" ht="43.5" x14ac:dyDescent="0.35">
      <c r="A64" s="24">
        <v>95</v>
      </c>
      <c r="B64" s="24" t="s">
        <v>476</v>
      </c>
      <c r="C64" s="24" t="s">
        <v>477</v>
      </c>
      <c r="D64" s="24" t="s">
        <v>448</v>
      </c>
      <c r="E64" s="24" t="s">
        <v>66</v>
      </c>
      <c r="F64" s="25" t="s">
        <v>67</v>
      </c>
      <c r="G64" s="24" t="s">
        <v>37</v>
      </c>
      <c r="H64" s="24" t="s">
        <v>449</v>
      </c>
      <c r="I64" s="24" t="s">
        <v>68</v>
      </c>
      <c r="J64" s="24" t="s">
        <v>68</v>
      </c>
      <c r="K64" s="24" t="s">
        <v>70</v>
      </c>
      <c r="L64" s="24" t="s">
        <v>71</v>
      </c>
      <c r="M64" s="24" t="s">
        <v>478</v>
      </c>
      <c r="N64" s="24" t="s">
        <v>479</v>
      </c>
      <c r="O64" s="24" t="s">
        <v>480</v>
      </c>
      <c r="P64" s="24" t="s">
        <v>481</v>
      </c>
      <c r="Q64" s="24" t="s">
        <v>482</v>
      </c>
      <c r="R64" s="24" t="s">
        <v>455</v>
      </c>
      <c r="S64" s="24" t="s">
        <v>456</v>
      </c>
      <c r="T64" s="24">
        <v>5</v>
      </c>
      <c r="U64" s="24">
        <v>3</v>
      </c>
      <c r="V64" s="42">
        <v>4</v>
      </c>
      <c r="W64" s="42">
        <f t="shared" si="1"/>
        <v>60</v>
      </c>
      <c r="X64" s="24" t="s">
        <v>483</v>
      </c>
      <c r="Y64" s="24" t="s">
        <v>87</v>
      </c>
      <c r="Z64" s="24">
        <v>5</v>
      </c>
      <c r="AA64" s="24">
        <v>1</v>
      </c>
      <c r="AB64" s="24">
        <v>2</v>
      </c>
      <c r="AC64" s="24">
        <f t="shared" si="3"/>
        <v>10</v>
      </c>
      <c r="AD64" s="42" t="str">
        <f t="shared" si="4"/>
        <v>High</v>
      </c>
      <c r="AE64" s="42" t="str">
        <f t="shared" si="2"/>
        <v>CL1</v>
      </c>
      <c r="AF64" s="24" t="s">
        <v>458</v>
      </c>
    </row>
    <row r="65" spans="1:33" s="24" customFormat="1" ht="29" x14ac:dyDescent="0.35">
      <c r="A65" s="24">
        <v>96</v>
      </c>
      <c r="B65" s="24" t="s">
        <v>484</v>
      </c>
      <c r="C65" s="24" t="s">
        <v>485</v>
      </c>
      <c r="D65" s="24" t="s">
        <v>448</v>
      </c>
      <c r="E65" s="24" t="s">
        <v>66</v>
      </c>
      <c r="F65" s="25" t="s">
        <v>67</v>
      </c>
      <c r="G65" s="24" t="s">
        <v>37</v>
      </c>
      <c r="H65" s="24" t="s">
        <v>449</v>
      </c>
      <c r="I65" s="24" t="s">
        <v>68</v>
      </c>
      <c r="J65" s="24" t="s">
        <v>68</v>
      </c>
      <c r="K65" s="24" t="s">
        <v>70</v>
      </c>
      <c r="L65" s="24" t="s">
        <v>71</v>
      </c>
      <c r="M65" s="24" t="s">
        <v>486</v>
      </c>
      <c r="N65" s="24" t="s">
        <v>487</v>
      </c>
      <c r="O65" s="24" t="s">
        <v>488</v>
      </c>
      <c r="P65" s="24" t="s">
        <v>489</v>
      </c>
      <c r="Q65" s="24" t="s">
        <v>490</v>
      </c>
      <c r="R65" s="24" t="s">
        <v>455</v>
      </c>
      <c r="S65" s="24" t="s">
        <v>456</v>
      </c>
      <c r="T65" s="24">
        <v>4</v>
      </c>
      <c r="U65" s="24">
        <v>3</v>
      </c>
      <c r="V65" s="42">
        <v>4</v>
      </c>
      <c r="W65" s="42">
        <f t="shared" si="1"/>
        <v>48</v>
      </c>
      <c r="X65" s="24" t="s">
        <v>491</v>
      </c>
      <c r="Y65" s="24" t="s">
        <v>87</v>
      </c>
      <c r="Z65" s="24">
        <v>4</v>
      </c>
      <c r="AA65" s="24">
        <v>1</v>
      </c>
      <c r="AB65" s="24">
        <v>2</v>
      </c>
      <c r="AC65" s="24">
        <f t="shared" si="3"/>
        <v>8</v>
      </c>
      <c r="AD65" s="42" t="str">
        <f t="shared" si="4"/>
        <v>High</v>
      </c>
      <c r="AE65" s="42" t="str">
        <f t="shared" si="2"/>
        <v>CL2</v>
      </c>
      <c r="AF65" s="24" t="s">
        <v>458</v>
      </c>
    </row>
    <row r="66" spans="1:33" s="24" customFormat="1" ht="43.5" x14ac:dyDescent="0.35">
      <c r="A66" s="24">
        <v>97</v>
      </c>
      <c r="B66" s="24" t="s">
        <v>643</v>
      </c>
      <c r="C66" s="24" t="s">
        <v>644</v>
      </c>
      <c r="D66" s="24" t="s">
        <v>448</v>
      </c>
      <c r="E66" s="24" t="s">
        <v>66</v>
      </c>
      <c r="F66" s="25" t="s">
        <v>67</v>
      </c>
      <c r="G66" s="24" t="s">
        <v>37</v>
      </c>
      <c r="H66" s="24" t="s">
        <v>449</v>
      </c>
      <c r="I66" s="24" t="s">
        <v>68</v>
      </c>
      <c r="J66" s="24" t="s">
        <v>68</v>
      </c>
      <c r="K66" s="24" t="s">
        <v>70</v>
      </c>
      <c r="L66" s="24" t="s">
        <v>71</v>
      </c>
      <c r="M66" s="24" t="s">
        <v>645</v>
      </c>
      <c r="N66" s="24" t="s">
        <v>723</v>
      </c>
      <c r="O66" s="24" t="s">
        <v>646</v>
      </c>
      <c r="P66" s="24" t="s">
        <v>647</v>
      </c>
      <c r="Q66" s="24" t="s">
        <v>648</v>
      </c>
      <c r="R66" s="24" t="s">
        <v>455</v>
      </c>
      <c r="S66" s="24" t="s">
        <v>456</v>
      </c>
      <c r="T66" s="24">
        <v>4</v>
      </c>
      <c r="U66" s="24">
        <v>4</v>
      </c>
      <c r="V66" s="42">
        <v>3</v>
      </c>
      <c r="W66" s="42">
        <f t="shared" si="1"/>
        <v>48</v>
      </c>
      <c r="X66" s="24" t="s">
        <v>649</v>
      </c>
      <c r="Y66" s="24" t="s">
        <v>87</v>
      </c>
      <c r="Z66" s="24">
        <v>4</v>
      </c>
      <c r="AA66" s="24">
        <v>1</v>
      </c>
      <c r="AB66" s="24">
        <v>1</v>
      </c>
      <c r="AC66" s="24">
        <f t="shared" si="3"/>
        <v>4</v>
      </c>
      <c r="AD66" s="42" t="str">
        <f t="shared" si="4"/>
        <v>High</v>
      </c>
      <c r="AE66" s="42" t="str">
        <f t="shared" si="2"/>
        <v>CL2</v>
      </c>
      <c r="AF66" s="24" t="s">
        <v>458</v>
      </c>
    </row>
    <row r="67" spans="1:33" s="24" customFormat="1" ht="72.5" x14ac:dyDescent="0.35">
      <c r="A67" s="24">
        <v>98</v>
      </c>
      <c r="B67" s="24" t="s">
        <v>652</v>
      </c>
      <c r="C67" s="24" t="s">
        <v>651</v>
      </c>
      <c r="D67" s="24" t="s">
        <v>448</v>
      </c>
      <c r="E67" s="24" t="s">
        <v>654</v>
      </c>
      <c r="F67" s="25" t="s">
        <v>655</v>
      </c>
      <c r="G67" s="24" t="s">
        <v>653</v>
      </c>
      <c r="H67" s="24" t="s">
        <v>654</v>
      </c>
      <c r="I67" s="24" t="s">
        <v>655</v>
      </c>
      <c r="J67" s="24" t="s">
        <v>656</v>
      </c>
      <c r="K67" s="24" t="s">
        <v>657</v>
      </c>
      <c r="L67" s="24" t="s">
        <v>658</v>
      </c>
      <c r="M67" s="24" t="s">
        <v>659</v>
      </c>
      <c r="N67" s="24" t="s">
        <v>724</v>
      </c>
      <c r="O67" s="24" t="s">
        <v>725</v>
      </c>
      <c r="P67" s="24" t="s">
        <v>726</v>
      </c>
      <c r="Q67" s="24" t="s">
        <v>754</v>
      </c>
      <c r="R67" s="24" t="s">
        <v>727</v>
      </c>
      <c r="S67" s="24" t="s">
        <v>755</v>
      </c>
      <c r="T67" s="24">
        <v>4</v>
      </c>
      <c r="U67" s="24">
        <v>1</v>
      </c>
      <c r="V67" s="42">
        <v>5</v>
      </c>
      <c r="W67" s="42">
        <f t="shared" ref="W67" si="5">T67*U67*V67</f>
        <v>20</v>
      </c>
      <c r="X67" s="24" t="s">
        <v>698</v>
      </c>
      <c r="Y67" s="24" t="s">
        <v>61</v>
      </c>
      <c r="Z67" s="24">
        <v>4</v>
      </c>
      <c r="AA67" s="24">
        <v>1</v>
      </c>
      <c r="AB67" s="24">
        <v>4</v>
      </c>
      <c r="AC67" s="24">
        <f t="shared" ref="AC67" si="6">AB67*AA67*Z67</f>
        <v>16</v>
      </c>
      <c r="AD67" s="42" t="str">
        <f t="shared" si="4"/>
        <v>Medium</v>
      </c>
      <c r="AE67" s="42" t="str">
        <f t="shared" si="2"/>
        <v>CL2</v>
      </c>
    </row>
    <row r="68" spans="1:33" s="24" customFormat="1" ht="72.5" x14ac:dyDescent="0.35">
      <c r="A68" s="24">
        <v>99</v>
      </c>
      <c r="B68" s="24" t="s">
        <v>661</v>
      </c>
      <c r="C68" s="24" t="s">
        <v>660</v>
      </c>
      <c r="D68" s="24" t="s">
        <v>448</v>
      </c>
      <c r="E68" s="24" t="s">
        <v>654</v>
      </c>
      <c r="F68" s="25" t="s">
        <v>655</v>
      </c>
      <c r="G68" s="24" t="s">
        <v>653</v>
      </c>
      <c r="H68" s="24" t="s">
        <v>654</v>
      </c>
      <c r="I68" s="24" t="s">
        <v>655</v>
      </c>
      <c r="J68" s="24" t="s">
        <v>656</v>
      </c>
      <c r="K68" s="24" t="s">
        <v>657</v>
      </c>
      <c r="L68" s="24" t="s">
        <v>658</v>
      </c>
      <c r="M68" s="24" t="s">
        <v>682</v>
      </c>
      <c r="N68" s="24" t="s">
        <v>756</v>
      </c>
      <c r="O68" s="24" t="s">
        <v>733</v>
      </c>
      <c r="P68" s="24" t="s">
        <v>730</v>
      </c>
      <c r="Q68" s="24" t="s">
        <v>734</v>
      </c>
      <c r="R68" s="24" t="s">
        <v>731</v>
      </c>
      <c r="S68" s="24" t="s">
        <v>729</v>
      </c>
      <c r="T68" s="24">
        <v>3</v>
      </c>
      <c r="U68" s="24">
        <v>3</v>
      </c>
      <c r="V68" s="42">
        <v>2</v>
      </c>
      <c r="W68" s="42">
        <f t="shared" ref="W68:W75" si="7">T68*U68*V68</f>
        <v>18</v>
      </c>
      <c r="X68" s="24" t="s">
        <v>732</v>
      </c>
      <c r="Y68" s="24" t="s">
        <v>61</v>
      </c>
      <c r="Z68" s="24">
        <v>3</v>
      </c>
      <c r="AA68" s="24">
        <v>1</v>
      </c>
      <c r="AB68" s="24">
        <v>2</v>
      </c>
      <c r="AC68" s="24">
        <f t="shared" ref="AC68:AC75" si="8">AB68*AA68*Z68</f>
        <v>6</v>
      </c>
      <c r="AD68" s="42" t="str">
        <f t="shared" si="4"/>
        <v>Medium</v>
      </c>
      <c r="AE68" s="42" t="str">
        <f t="shared" si="2"/>
        <v>CL3</v>
      </c>
    </row>
    <row r="69" spans="1:33" s="24" customFormat="1" ht="58" x14ac:dyDescent="0.35">
      <c r="A69" s="24">
        <v>100</v>
      </c>
      <c r="B69" s="24" t="s">
        <v>662</v>
      </c>
      <c r="C69" s="24" t="s">
        <v>684</v>
      </c>
      <c r="D69" s="24" t="s">
        <v>448</v>
      </c>
      <c r="E69" s="24" t="s">
        <v>654</v>
      </c>
      <c r="F69" s="25" t="s">
        <v>655</v>
      </c>
      <c r="G69" s="24" t="s">
        <v>653</v>
      </c>
      <c r="H69" s="24" t="s">
        <v>654</v>
      </c>
      <c r="I69" s="24" t="s">
        <v>655</v>
      </c>
      <c r="J69" s="24" t="s">
        <v>656</v>
      </c>
      <c r="K69" s="24" t="s">
        <v>657</v>
      </c>
      <c r="L69" s="24" t="s">
        <v>658</v>
      </c>
      <c r="M69" s="24" t="s">
        <v>681</v>
      </c>
      <c r="N69" s="24" t="s">
        <v>735</v>
      </c>
      <c r="O69" s="24" t="s">
        <v>736</v>
      </c>
      <c r="P69" s="24" t="s">
        <v>737</v>
      </c>
      <c r="Q69" s="24" t="s">
        <v>757</v>
      </c>
      <c r="R69" s="24" t="s">
        <v>738</v>
      </c>
      <c r="S69" s="24" t="s">
        <v>739</v>
      </c>
      <c r="T69" s="24">
        <v>3</v>
      </c>
      <c r="U69" s="24">
        <v>2</v>
      </c>
      <c r="V69" s="42">
        <v>5</v>
      </c>
      <c r="W69" s="42">
        <f t="shared" si="7"/>
        <v>30</v>
      </c>
      <c r="X69" s="24" t="s">
        <v>699</v>
      </c>
      <c r="Y69" s="24" t="s">
        <v>48</v>
      </c>
      <c r="Z69" s="24">
        <v>2</v>
      </c>
      <c r="AA69" s="24">
        <v>2</v>
      </c>
      <c r="AB69" s="24">
        <v>5</v>
      </c>
      <c r="AC69" s="24">
        <f t="shared" si="8"/>
        <v>20</v>
      </c>
      <c r="AD69" s="42" t="str">
        <f t="shared" si="4"/>
        <v>Medium</v>
      </c>
      <c r="AE69" s="42" t="str">
        <f t="shared" ref="AE69:AE76" si="9">IF(T69=5,"CL1",IF(T69=4,"CL2", IF(T69=3,"CL3","CL4")))</f>
        <v>CL3</v>
      </c>
    </row>
    <row r="70" spans="1:33" s="24" customFormat="1" ht="72.5" x14ac:dyDescent="0.35">
      <c r="A70" s="24">
        <v>101</v>
      </c>
      <c r="B70" s="24" t="s">
        <v>663</v>
      </c>
      <c r="C70" s="24" t="s">
        <v>685</v>
      </c>
      <c r="D70" s="24" t="s">
        <v>448</v>
      </c>
      <c r="E70" s="24" t="s">
        <v>654</v>
      </c>
      <c r="F70" s="25" t="s">
        <v>655</v>
      </c>
      <c r="G70" s="24" t="s">
        <v>653</v>
      </c>
      <c r="H70" s="24" t="s">
        <v>654</v>
      </c>
      <c r="I70" s="24" t="s">
        <v>655</v>
      </c>
      <c r="J70" s="24" t="s">
        <v>656</v>
      </c>
      <c r="K70" s="24" t="s">
        <v>657</v>
      </c>
      <c r="L70" s="24" t="s">
        <v>658</v>
      </c>
      <c r="M70" s="24" t="s">
        <v>680</v>
      </c>
      <c r="N70" s="24" t="s">
        <v>740</v>
      </c>
      <c r="O70" s="24" t="s">
        <v>741</v>
      </c>
      <c r="P70" s="24" t="s">
        <v>742</v>
      </c>
      <c r="Q70" s="24" t="s">
        <v>743</v>
      </c>
      <c r="R70" s="24" t="s">
        <v>758</v>
      </c>
      <c r="S70" s="24" t="s">
        <v>759</v>
      </c>
      <c r="T70" s="24">
        <v>4</v>
      </c>
      <c r="U70" s="24">
        <v>3</v>
      </c>
      <c r="V70" s="42">
        <v>2</v>
      </c>
      <c r="W70" s="42">
        <f t="shared" si="7"/>
        <v>24</v>
      </c>
      <c r="X70" s="24" t="s">
        <v>700</v>
      </c>
      <c r="Y70" s="24" t="s">
        <v>692</v>
      </c>
      <c r="Z70" s="24">
        <v>4</v>
      </c>
      <c r="AA70" s="24">
        <v>1</v>
      </c>
      <c r="AB70" s="24">
        <v>2</v>
      </c>
      <c r="AC70" s="24">
        <f t="shared" si="8"/>
        <v>8</v>
      </c>
      <c r="AD70" s="42" t="str">
        <f>IF(W70&gt;=40,"High",IF(W70&gt;=16,"Medium","Low"))</f>
        <v>Medium</v>
      </c>
      <c r="AE70" s="42" t="str">
        <f t="shared" si="9"/>
        <v>CL2</v>
      </c>
    </row>
    <row r="71" spans="1:33" s="24" customFormat="1" ht="58" x14ac:dyDescent="0.35">
      <c r="A71" s="24">
        <v>102</v>
      </c>
      <c r="B71" s="24" t="s">
        <v>664</v>
      </c>
      <c r="C71" s="24" t="s">
        <v>686</v>
      </c>
      <c r="D71" s="24" t="s">
        <v>448</v>
      </c>
      <c r="E71" s="24" t="s">
        <v>668</v>
      </c>
      <c r="F71" s="25" t="s">
        <v>675</v>
      </c>
      <c r="G71" s="24" t="s">
        <v>653</v>
      </c>
      <c r="H71" s="24" t="s">
        <v>654</v>
      </c>
      <c r="I71" s="24" t="s">
        <v>655</v>
      </c>
      <c r="J71" s="24" t="s">
        <v>656</v>
      </c>
      <c r="K71" s="24" t="s">
        <v>657</v>
      </c>
      <c r="L71" s="24" t="s">
        <v>658</v>
      </c>
      <c r="M71" s="24" t="s">
        <v>679</v>
      </c>
      <c r="N71" s="24" t="s">
        <v>744</v>
      </c>
      <c r="O71" s="24" t="s">
        <v>745</v>
      </c>
      <c r="P71" s="24" t="s">
        <v>746</v>
      </c>
      <c r="Q71" s="24" t="s">
        <v>747</v>
      </c>
      <c r="R71" s="24" t="s">
        <v>728</v>
      </c>
      <c r="S71" s="24" t="s">
        <v>748</v>
      </c>
      <c r="T71" s="24">
        <v>3</v>
      </c>
      <c r="U71" s="24">
        <v>3</v>
      </c>
      <c r="V71" s="42">
        <v>2</v>
      </c>
      <c r="W71" s="42">
        <f t="shared" si="7"/>
        <v>18</v>
      </c>
      <c r="X71" s="24" t="s">
        <v>701</v>
      </c>
      <c r="Y71" s="24" t="s">
        <v>692</v>
      </c>
      <c r="Z71" s="24">
        <v>3</v>
      </c>
      <c r="AA71" s="24">
        <v>2</v>
      </c>
      <c r="AB71" s="24">
        <v>1</v>
      </c>
      <c r="AC71" s="24">
        <f t="shared" si="8"/>
        <v>6</v>
      </c>
      <c r="AD71" s="42" t="str">
        <f t="shared" ref="AD71:AD76" si="10">IF(W71&gt;=40,"High",IF(W71&gt;=16,"Medium","Low"))</f>
        <v>Medium</v>
      </c>
      <c r="AE71" s="42" t="str">
        <f t="shared" si="9"/>
        <v>CL3</v>
      </c>
    </row>
    <row r="72" spans="1:33" s="24" customFormat="1" ht="58" x14ac:dyDescent="0.35">
      <c r="A72" s="24">
        <v>103</v>
      </c>
      <c r="B72" s="24" t="s">
        <v>665</v>
      </c>
      <c r="C72" s="24" t="s">
        <v>687</v>
      </c>
      <c r="D72" s="24" t="s">
        <v>448</v>
      </c>
      <c r="E72" s="24" t="s">
        <v>669</v>
      </c>
      <c r="F72" s="25" t="s">
        <v>674</v>
      </c>
      <c r="G72" s="24" t="s">
        <v>653</v>
      </c>
      <c r="H72" s="24" t="s">
        <v>654</v>
      </c>
      <c r="I72" s="24" t="s">
        <v>655</v>
      </c>
      <c r="J72" s="24" t="s">
        <v>656</v>
      </c>
      <c r="K72" s="24" t="s">
        <v>657</v>
      </c>
      <c r="L72" s="24" t="s">
        <v>658</v>
      </c>
      <c r="M72" s="24" t="s">
        <v>678</v>
      </c>
      <c r="N72" s="24" t="s">
        <v>749</v>
      </c>
      <c r="O72" s="24" t="s">
        <v>750</v>
      </c>
      <c r="P72" s="24" t="s">
        <v>752</v>
      </c>
      <c r="Q72" s="24" t="s">
        <v>751</v>
      </c>
      <c r="R72" s="24" t="s">
        <v>760</v>
      </c>
      <c r="S72" s="24" t="s">
        <v>753</v>
      </c>
      <c r="T72" s="24">
        <v>5</v>
      </c>
      <c r="U72" s="24">
        <v>1</v>
      </c>
      <c r="V72" s="42">
        <v>2</v>
      </c>
      <c r="W72" s="42">
        <f t="shared" si="7"/>
        <v>10</v>
      </c>
      <c r="X72" s="24" t="s">
        <v>702</v>
      </c>
      <c r="Y72" s="24" t="s">
        <v>693</v>
      </c>
      <c r="Z72" s="24">
        <v>5</v>
      </c>
      <c r="AA72" s="24">
        <v>1</v>
      </c>
      <c r="AB72" s="24">
        <v>1</v>
      </c>
      <c r="AC72" s="24">
        <f t="shared" si="8"/>
        <v>5</v>
      </c>
      <c r="AD72" s="42" t="str">
        <f t="shared" si="10"/>
        <v>Low</v>
      </c>
      <c r="AE72" s="42" t="str">
        <f t="shared" si="9"/>
        <v>CL1</v>
      </c>
    </row>
    <row r="73" spans="1:33" s="24" customFormat="1" ht="72.5" x14ac:dyDescent="0.35">
      <c r="A73" s="24">
        <v>104</v>
      </c>
      <c r="B73" s="24" t="s">
        <v>666</v>
      </c>
      <c r="C73" s="24" t="s">
        <v>688</v>
      </c>
      <c r="D73" s="24" t="s">
        <v>448</v>
      </c>
      <c r="E73" s="24" t="s">
        <v>670</v>
      </c>
      <c r="F73" s="25" t="s">
        <v>673</v>
      </c>
      <c r="G73" s="24" t="s">
        <v>653</v>
      </c>
      <c r="H73" s="24" t="s">
        <v>654</v>
      </c>
      <c r="I73" s="24" t="s">
        <v>655</v>
      </c>
      <c r="J73" s="24" t="s">
        <v>656</v>
      </c>
      <c r="K73" s="24" t="s">
        <v>657</v>
      </c>
      <c r="L73" s="24" t="s">
        <v>658</v>
      </c>
      <c r="M73" s="24" t="s">
        <v>677</v>
      </c>
      <c r="N73" s="24" t="s">
        <v>712</v>
      </c>
      <c r="O73" s="24" t="s">
        <v>713</v>
      </c>
      <c r="P73" s="24" t="s">
        <v>714</v>
      </c>
      <c r="Q73" s="24" t="s">
        <v>715</v>
      </c>
      <c r="R73" s="24" t="s">
        <v>716</v>
      </c>
      <c r="S73" s="24" t="s">
        <v>717</v>
      </c>
      <c r="T73" s="24">
        <v>3</v>
      </c>
      <c r="U73" s="24">
        <v>3</v>
      </c>
      <c r="V73" s="42">
        <v>4</v>
      </c>
      <c r="W73" s="42">
        <f t="shared" si="7"/>
        <v>36</v>
      </c>
      <c r="X73" s="24" t="s">
        <v>703</v>
      </c>
      <c r="Y73" s="24" t="s">
        <v>48</v>
      </c>
      <c r="Z73" s="24">
        <v>3</v>
      </c>
      <c r="AA73" s="24">
        <v>1</v>
      </c>
      <c r="AB73" s="24">
        <v>1</v>
      </c>
      <c r="AC73" s="24">
        <f t="shared" si="8"/>
        <v>3</v>
      </c>
      <c r="AD73" s="42" t="str">
        <f t="shared" si="10"/>
        <v>Medium</v>
      </c>
      <c r="AE73" s="42" t="str">
        <f t="shared" si="9"/>
        <v>CL3</v>
      </c>
    </row>
    <row r="74" spans="1:33" s="24" customFormat="1" ht="72.5" x14ac:dyDescent="0.35">
      <c r="A74" s="24">
        <v>105</v>
      </c>
      <c r="B74" s="24" t="s">
        <v>667</v>
      </c>
      <c r="C74" s="24" t="s">
        <v>689</v>
      </c>
      <c r="D74" s="24" t="s">
        <v>448</v>
      </c>
      <c r="E74" s="24" t="s">
        <v>671</v>
      </c>
      <c r="F74" s="25" t="s">
        <v>672</v>
      </c>
      <c r="G74" s="24" t="s">
        <v>653</v>
      </c>
      <c r="H74" s="24" t="s">
        <v>654</v>
      </c>
      <c r="I74" s="24" t="s">
        <v>655</v>
      </c>
      <c r="J74" s="24" t="s">
        <v>656</v>
      </c>
      <c r="K74" s="24" t="s">
        <v>657</v>
      </c>
      <c r="L74" s="24" t="s">
        <v>658</v>
      </c>
      <c r="M74" s="24" t="s">
        <v>676</v>
      </c>
      <c r="N74" s="24" t="s">
        <v>761</v>
      </c>
      <c r="O74" s="24" t="s">
        <v>718</v>
      </c>
      <c r="P74" s="24" t="s">
        <v>719</v>
      </c>
      <c r="Q74" s="24" t="s">
        <v>720</v>
      </c>
      <c r="R74" s="24" t="s">
        <v>721</v>
      </c>
      <c r="S74" s="24" t="s">
        <v>722</v>
      </c>
      <c r="T74" s="24">
        <v>4</v>
      </c>
      <c r="U74" s="24">
        <v>2</v>
      </c>
      <c r="V74" s="42">
        <v>2</v>
      </c>
      <c r="W74" s="42">
        <f t="shared" si="7"/>
        <v>16</v>
      </c>
      <c r="X74" s="24" t="s">
        <v>704</v>
      </c>
      <c r="Y74" s="24" t="s">
        <v>705</v>
      </c>
      <c r="Z74" s="24">
        <v>4</v>
      </c>
      <c r="AA74" s="24">
        <v>1</v>
      </c>
      <c r="AB74" s="24">
        <v>1</v>
      </c>
      <c r="AC74" s="24">
        <f t="shared" si="8"/>
        <v>4</v>
      </c>
      <c r="AD74" s="42" t="str">
        <f t="shared" si="10"/>
        <v>Medium</v>
      </c>
      <c r="AE74" s="42" t="str">
        <f t="shared" si="9"/>
        <v>CL2</v>
      </c>
    </row>
    <row r="75" spans="1:33" s="24" customFormat="1" ht="58" x14ac:dyDescent="0.35">
      <c r="A75" s="24">
        <v>106</v>
      </c>
      <c r="B75" s="24" t="s">
        <v>683</v>
      </c>
      <c r="C75" s="24" t="s">
        <v>690</v>
      </c>
      <c r="F75" s="25"/>
      <c r="H75" s="24" t="s">
        <v>654</v>
      </c>
      <c r="I75" s="24" t="s">
        <v>655</v>
      </c>
      <c r="J75" s="24" t="s">
        <v>656</v>
      </c>
      <c r="K75" s="24" t="s">
        <v>657</v>
      </c>
      <c r="L75" s="24" t="s">
        <v>658</v>
      </c>
      <c r="M75" s="24" t="s">
        <v>691</v>
      </c>
      <c r="N75" s="24" t="s">
        <v>764</v>
      </c>
      <c r="O75" s="24" t="s">
        <v>736</v>
      </c>
      <c r="P75" s="24" t="s">
        <v>765</v>
      </c>
      <c r="Q75" s="24" t="s">
        <v>865</v>
      </c>
      <c r="R75" s="24" t="s">
        <v>766</v>
      </c>
      <c r="S75" s="24" t="s">
        <v>762</v>
      </c>
      <c r="T75" s="24">
        <v>4</v>
      </c>
      <c r="U75" s="24">
        <v>2</v>
      </c>
      <c r="V75" s="42">
        <v>5</v>
      </c>
      <c r="W75" s="42">
        <f t="shared" si="7"/>
        <v>40</v>
      </c>
      <c r="X75" s="24" t="s">
        <v>706</v>
      </c>
      <c r="Y75" s="24" t="s">
        <v>162</v>
      </c>
      <c r="Z75" s="24">
        <v>4</v>
      </c>
      <c r="AA75" s="24">
        <v>2</v>
      </c>
      <c r="AB75" s="24">
        <v>3</v>
      </c>
      <c r="AC75" s="24">
        <f t="shared" si="8"/>
        <v>24</v>
      </c>
      <c r="AD75" s="42" t="str">
        <f t="shared" si="10"/>
        <v>High</v>
      </c>
      <c r="AE75" s="42" t="str">
        <f t="shared" si="9"/>
        <v>CL2</v>
      </c>
    </row>
    <row r="76" spans="1:33" s="24" customFormat="1" ht="72.5" x14ac:dyDescent="0.35">
      <c r="A76" s="24">
        <v>106</v>
      </c>
      <c r="B76" s="24" t="s">
        <v>694</v>
      </c>
      <c r="C76" s="24" t="s">
        <v>695</v>
      </c>
      <c r="F76" s="25"/>
      <c r="H76" s="24" t="s">
        <v>654</v>
      </c>
      <c r="I76" s="24" t="s">
        <v>655</v>
      </c>
      <c r="J76" s="24" t="s">
        <v>656</v>
      </c>
      <c r="K76" s="24" t="s">
        <v>657</v>
      </c>
      <c r="L76" s="24" t="s">
        <v>658</v>
      </c>
      <c r="M76" s="24" t="s">
        <v>707</v>
      </c>
      <c r="N76" s="24" t="s">
        <v>763</v>
      </c>
      <c r="O76" s="24" t="s">
        <v>708</v>
      </c>
      <c r="P76" s="24" t="s">
        <v>709</v>
      </c>
      <c r="Q76" s="24" t="s">
        <v>696</v>
      </c>
      <c r="R76" s="24" t="s">
        <v>697</v>
      </c>
      <c r="S76" s="24" t="s">
        <v>710</v>
      </c>
      <c r="T76" s="24">
        <v>3</v>
      </c>
      <c r="U76" s="24">
        <v>2</v>
      </c>
      <c r="V76" s="42">
        <v>2</v>
      </c>
      <c r="W76" s="42">
        <f t="shared" ref="W76" si="11">T76*U76*V76</f>
        <v>12</v>
      </c>
      <c r="X76" s="24" t="s">
        <v>711</v>
      </c>
      <c r="Y76" s="24" t="s">
        <v>48</v>
      </c>
      <c r="Z76" s="24">
        <v>3</v>
      </c>
      <c r="AA76" s="24">
        <v>1</v>
      </c>
      <c r="AB76" s="24">
        <v>1</v>
      </c>
      <c r="AC76" s="24">
        <f t="shared" ref="AC76" si="12">AB76*AA76*Z76</f>
        <v>3</v>
      </c>
      <c r="AD76" s="42" t="str">
        <f t="shared" si="10"/>
        <v>Low</v>
      </c>
      <c r="AE76" s="42" t="str">
        <f t="shared" si="9"/>
        <v>CL3</v>
      </c>
    </row>
    <row r="78" spans="1:33" x14ac:dyDescent="0.35">
      <c r="B78" s="27"/>
      <c r="C78" s="27"/>
      <c r="D78" s="27"/>
      <c r="E78" s="27"/>
      <c r="F78" s="27"/>
      <c r="G78" s="27"/>
      <c r="H78" s="27"/>
      <c r="I78" s="27"/>
      <c r="J78" s="31"/>
      <c r="K78" s="27"/>
      <c r="L78" s="27"/>
      <c r="M78" s="27"/>
      <c r="N78" s="27"/>
      <c r="O78" s="27"/>
      <c r="P78" s="27"/>
      <c r="Q78" s="27"/>
      <c r="R78" s="27"/>
      <c r="S78" s="27"/>
      <c r="T78" s="27"/>
      <c r="U78" s="27"/>
      <c r="V78" s="27"/>
      <c r="W78" s="27"/>
      <c r="X78" s="27"/>
      <c r="Y78" s="27"/>
      <c r="Z78" s="27"/>
      <c r="AA78" s="27"/>
      <c r="AB78" s="27"/>
      <c r="AC78" s="27"/>
      <c r="AD78" s="27"/>
      <c r="AE78" s="27"/>
      <c r="AF78" s="27"/>
      <c r="AG78" s="28"/>
    </row>
  </sheetData>
  <autoFilter ref="A3:AG77" xr:uid="{00000000-0001-0000-0000-000000000000}"/>
  <phoneticPr fontId="4" type="noConversion"/>
  <conditionalFormatting sqref="AD4:AD53 AD55:AD76">
    <cfRule type="cellIs" dxfId="3" priority="2" operator="equal">
      <formula>"High"</formula>
    </cfRule>
  </conditionalFormatting>
  <conditionalFormatting sqref="W4:W100 W55:W100">
    <cfRule type="expression" dxfId="2" priority="1">
      <formula>(AD4 ="High")</formula>
    </cfRule>
  </conditionalFormatting>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0716B-6B78-4540-8415-0CF33FE94188}">
  <dimension ref="C1:D181"/>
  <sheetViews>
    <sheetView workbookViewId="0">
      <selection activeCell="D5" sqref="D5"/>
    </sheetView>
  </sheetViews>
  <sheetFormatPr defaultRowHeight="14.5" x14ac:dyDescent="0.35"/>
  <sheetData>
    <row r="1" spans="3:4" x14ac:dyDescent="0.35">
      <c r="C1" t="s">
        <v>603</v>
      </c>
    </row>
    <row r="2" spans="3:4" x14ac:dyDescent="0.35">
      <c r="D2" t="s">
        <v>639</v>
      </c>
    </row>
    <row r="3" spans="3:4" x14ac:dyDescent="0.35">
      <c r="D3" t="s">
        <v>640</v>
      </c>
    </row>
    <row r="4" spans="3:4" x14ac:dyDescent="0.35">
      <c r="D4" t="s">
        <v>641</v>
      </c>
    </row>
    <row r="5" spans="3:4" x14ac:dyDescent="0.35">
      <c r="D5" t="s">
        <v>642</v>
      </c>
    </row>
    <row r="6" spans="3:4" x14ac:dyDescent="0.35">
      <c r="D6" t="s">
        <v>526</v>
      </c>
    </row>
    <row r="7" spans="3:4" x14ac:dyDescent="0.35">
      <c r="D7" t="s">
        <v>527</v>
      </c>
    </row>
    <row r="8" spans="3:4" x14ac:dyDescent="0.35">
      <c r="D8" t="s">
        <v>528</v>
      </c>
    </row>
    <row r="9" spans="3:4" x14ac:dyDescent="0.35">
      <c r="D9" t="s">
        <v>529</v>
      </c>
    </row>
    <row r="10" spans="3:4" x14ac:dyDescent="0.35">
      <c r="D10" t="s">
        <v>530</v>
      </c>
    </row>
    <row r="11" spans="3:4" x14ac:dyDescent="0.35">
      <c r="D11" t="s">
        <v>531</v>
      </c>
    </row>
    <row r="12" spans="3:4" x14ac:dyDescent="0.35">
      <c r="D12" t="s">
        <v>532</v>
      </c>
    </row>
    <row r="13" spans="3:4" x14ac:dyDescent="0.35">
      <c r="D13" t="s">
        <v>533</v>
      </c>
    </row>
    <row r="14" spans="3:4" x14ac:dyDescent="0.35">
      <c r="D14" t="s">
        <v>534</v>
      </c>
    </row>
    <row r="15" spans="3:4" x14ac:dyDescent="0.35">
      <c r="D15" t="s">
        <v>532</v>
      </c>
    </row>
    <row r="16" spans="3:4" x14ac:dyDescent="0.35">
      <c r="D16" t="s">
        <v>535</v>
      </c>
    </row>
    <row r="17" spans="4:4" x14ac:dyDescent="0.35">
      <c r="D17" t="s">
        <v>536</v>
      </c>
    </row>
    <row r="18" spans="4:4" x14ac:dyDescent="0.35">
      <c r="D18" t="s">
        <v>537</v>
      </c>
    </row>
    <row r="19" spans="4:4" x14ac:dyDescent="0.35">
      <c r="D19" t="s">
        <v>538</v>
      </c>
    </row>
    <row r="20" spans="4:4" x14ac:dyDescent="0.35">
      <c r="D20" t="s">
        <v>539</v>
      </c>
    </row>
    <row r="21" spans="4:4" x14ac:dyDescent="0.35">
      <c r="D21" t="s">
        <v>540</v>
      </c>
    </row>
    <row r="22" spans="4:4" x14ac:dyDescent="0.35">
      <c r="D22" t="s">
        <v>541</v>
      </c>
    </row>
    <row r="23" spans="4:4" x14ac:dyDescent="0.35">
      <c r="D23" t="s">
        <v>542</v>
      </c>
    </row>
    <row r="24" spans="4:4" x14ac:dyDescent="0.35">
      <c r="D24" t="s">
        <v>543</v>
      </c>
    </row>
    <row r="25" spans="4:4" x14ac:dyDescent="0.35">
      <c r="D25" t="s">
        <v>544</v>
      </c>
    </row>
    <row r="26" spans="4:4" x14ac:dyDescent="0.35">
      <c r="D26" t="s">
        <v>538</v>
      </c>
    </row>
    <row r="27" spans="4:4" x14ac:dyDescent="0.35">
      <c r="D27" t="s">
        <v>545</v>
      </c>
    </row>
    <row r="28" spans="4:4" x14ac:dyDescent="0.35">
      <c r="D28" t="s">
        <v>546</v>
      </c>
    </row>
    <row r="29" spans="4:4" x14ac:dyDescent="0.35">
      <c r="D29" t="s">
        <v>547</v>
      </c>
    </row>
    <row r="30" spans="4:4" x14ac:dyDescent="0.35">
      <c r="D30" t="s">
        <v>548</v>
      </c>
    </row>
    <row r="31" spans="4:4" x14ac:dyDescent="0.35">
      <c r="D31" t="s">
        <v>549</v>
      </c>
    </row>
    <row r="32" spans="4:4" x14ac:dyDescent="0.35">
      <c r="D32" t="s">
        <v>550</v>
      </c>
    </row>
    <row r="33" spans="4:4" x14ac:dyDescent="0.35">
      <c r="D33" t="s">
        <v>551</v>
      </c>
    </row>
    <row r="34" spans="4:4" x14ac:dyDescent="0.35">
      <c r="D34" t="s">
        <v>552</v>
      </c>
    </row>
    <row r="35" spans="4:4" x14ac:dyDescent="0.35">
      <c r="D35" t="s">
        <v>553</v>
      </c>
    </row>
    <row r="36" spans="4:4" x14ac:dyDescent="0.35">
      <c r="D36" t="s">
        <v>554</v>
      </c>
    </row>
    <row r="37" spans="4:4" x14ac:dyDescent="0.35">
      <c r="D37" t="s">
        <v>555</v>
      </c>
    </row>
    <row r="38" spans="4:4" x14ac:dyDescent="0.35">
      <c r="D38" t="s">
        <v>556</v>
      </c>
    </row>
    <row r="39" spans="4:4" x14ac:dyDescent="0.35">
      <c r="D39" t="s">
        <v>550</v>
      </c>
    </row>
    <row r="40" spans="4:4" x14ac:dyDescent="0.35">
      <c r="D40" t="s">
        <v>557</v>
      </c>
    </row>
    <row r="41" spans="4:4" x14ac:dyDescent="0.35">
      <c r="D41" t="s">
        <v>558</v>
      </c>
    </row>
    <row r="42" spans="4:4" x14ac:dyDescent="0.35">
      <c r="D42" t="s">
        <v>559</v>
      </c>
    </row>
    <row r="43" spans="4:4" x14ac:dyDescent="0.35">
      <c r="D43" t="s">
        <v>560</v>
      </c>
    </row>
    <row r="44" spans="4:4" x14ac:dyDescent="0.35">
      <c r="D44" t="s">
        <v>561</v>
      </c>
    </row>
    <row r="45" spans="4:4" x14ac:dyDescent="0.35">
      <c r="D45" t="s">
        <v>562</v>
      </c>
    </row>
    <row r="46" spans="4:4" x14ac:dyDescent="0.35">
      <c r="D46" t="s">
        <v>563</v>
      </c>
    </row>
    <row r="47" spans="4:4" x14ac:dyDescent="0.35">
      <c r="D47" t="s">
        <v>532</v>
      </c>
    </row>
    <row r="48" spans="4:4" x14ac:dyDescent="0.35">
      <c r="D48" t="s">
        <v>564</v>
      </c>
    </row>
    <row r="49" spans="4:4" x14ac:dyDescent="0.35">
      <c r="D49" t="s">
        <v>547</v>
      </c>
    </row>
    <row r="50" spans="4:4" x14ac:dyDescent="0.35">
      <c r="D50" t="s">
        <v>548</v>
      </c>
    </row>
    <row r="51" spans="4:4" x14ac:dyDescent="0.35">
      <c r="D51" t="s">
        <v>549</v>
      </c>
    </row>
    <row r="52" spans="4:4" x14ac:dyDescent="0.35">
      <c r="D52" t="s">
        <v>550</v>
      </c>
    </row>
    <row r="53" spans="4:4" x14ac:dyDescent="0.35">
      <c r="D53" t="s">
        <v>551</v>
      </c>
    </row>
    <row r="54" spans="4:4" x14ac:dyDescent="0.35">
      <c r="D54" t="s">
        <v>552</v>
      </c>
    </row>
    <row r="55" spans="4:4" x14ac:dyDescent="0.35">
      <c r="D55" t="s">
        <v>553</v>
      </c>
    </row>
    <row r="56" spans="4:4" x14ac:dyDescent="0.35">
      <c r="D56" t="s">
        <v>554</v>
      </c>
    </row>
    <row r="57" spans="4:4" x14ac:dyDescent="0.35">
      <c r="D57" t="s">
        <v>555</v>
      </c>
    </row>
    <row r="58" spans="4:4" x14ac:dyDescent="0.35">
      <c r="D58" t="s">
        <v>556</v>
      </c>
    </row>
    <row r="59" spans="4:4" x14ac:dyDescent="0.35">
      <c r="D59" t="s">
        <v>550</v>
      </c>
    </row>
    <row r="60" spans="4:4" x14ac:dyDescent="0.35">
      <c r="D60" t="s">
        <v>557</v>
      </c>
    </row>
    <row r="61" spans="4:4" x14ac:dyDescent="0.35">
      <c r="D61" t="s">
        <v>558</v>
      </c>
    </row>
    <row r="62" spans="4:4" x14ac:dyDescent="0.35">
      <c r="D62" t="s">
        <v>559</v>
      </c>
    </row>
    <row r="63" spans="4:4" x14ac:dyDescent="0.35">
      <c r="D63" t="s">
        <v>560</v>
      </c>
    </row>
    <row r="64" spans="4:4" x14ac:dyDescent="0.35">
      <c r="D64" t="s">
        <v>561</v>
      </c>
    </row>
    <row r="65" spans="4:4" x14ac:dyDescent="0.35">
      <c r="D65" t="s">
        <v>562</v>
      </c>
    </row>
    <row r="66" spans="4:4" x14ac:dyDescent="0.35">
      <c r="D66" t="s">
        <v>563</v>
      </c>
    </row>
    <row r="67" spans="4:4" x14ac:dyDescent="0.35">
      <c r="D67" t="s">
        <v>532</v>
      </c>
    </row>
    <row r="68" spans="4:4" x14ac:dyDescent="0.35">
      <c r="D68" t="s">
        <v>565</v>
      </c>
    </row>
    <row r="69" spans="4:4" x14ac:dyDescent="0.35">
      <c r="D69" t="s">
        <v>547</v>
      </c>
    </row>
    <row r="70" spans="4:4" x14ac:dyDescent="0.35">
      <c r="D70" t="s">
        <v>548</v>
      </c>
    </row>
    <row r="71" spans="4:4" x14ac:dyDescent="0.35">
      <c r="D71" t="s">
        <v>566</v>
      </c>
    </row>
    <row r="72" spans="4:4" x14ac:dyDescent="0.35">
      <c r="D72" t="s">
        <v>550</v>
      </c>
    </row>
    <row r="73" spans="4:4" x14ac:dyDescent="0.35">
      <c r="D73" t="s">
        <v>551</v>
      </c>
    </row>
    <row r="74" spans="4:4" x14ac:dyDescent="0.35">
      <c r="D74" t="s">
        <v>567</v>
      </c>
    </row>
    <row r="75" spans="4:4" x14ac:dyDescent="0.35">
      <c r="D75" t="s">
        <v>568</v>
      </c>
    </row>
    <row r="76" spans="4:4" x14ac:dyDescent="0.35">
      <c r="D76" t="s">
        <v>554</v>
      </c>
    </row>
    <row r="77" spans="4:4" x14ac:dyDescent="0.35">
      <c r="D77" t="s">
        <v>569</v>
      </c>
    </row>
    <row r="78" spans="4:4" x14ac:dyDescent="0.35">
      <c r="D78" t="s">
        <v>570</v>
      </c>
    </row>
    <row r="79" spans="4:4" x14ac:dyDescent="0.35">
      <c r="D79" t="s">
        <v>550</v>
      </c>
    </row>
    <row r="80" spans="4:4" x14ac:dyDescent="0.35">
      <c r="D80" t="s">
        <v>557</v>
      </c>
    </row>
    <row r="81" spans="4:4" x14ac:dyDescent="0.35">
      <c r="D81" t="s">
        <v>558</v>
      </c>
    </row>
    <row r="82" spans="4:4" x14ac:dyDescent="0.35">
      <c r="D82" t="s">
        <v>571</v>
      </c>
    </row>
    <row r="83" spans="4:4" x14ac:dyDescent="0.35">
      <c r="D83" t="s">
        <v>572</v>
      </c>
    </row>
    <row r="84" spans="4:4" x14ac:dyDescent="0.35">
      <c r="D84" t="s">
        <v>561</v>
      </c>
    </row>
    <row r="85" spans="4:4" x14ac:dyDescent="0.35">
      <c r="D85" t="s">
        <v>562</v>
      </c>
    </row>
    <row r="86" spans="4:4" x14ac:dyDescent="0.35">
      <c r="D86" t="s">
        <v>563</v>
      </c>
    </row>
    <row r="87" spans="4:4" x14ac:dyDescent="0.35">
      <c r="D87" t="s">
        <v>532</v>
      </c>
    </row>
    <row r="88" spans="4:4" x14ac:dyDescent="0.35">
      <c r="D88" t="s">
        <v>573</v>
      </c>
    </row>
    <row r="89" spans="4:4" x14ac:dyDescent="0.35">
      <c r="D89" t="s">
        <v>547</v>
      </c>
    </row>
    <row r="90" spans="4:4" x14ac:dyDescent="0.35">
      <c r="D90" t="s">
        <v>548</v>
      </c>
    </row>
    <row r="91" spans="4:4" x14ac:dyDescent="0.35">
      <c r="D91" t="s">
        <v>574</v>
      </c>
    </row>
    <row r="92" spans="4:4" x14ac:dyDescent="0.35">
      <c r="D92" t="s">
        <v>550</v>
      </c>
    </row>
    <row r="93" spans="4:4" x14ac:dyDescent="0.35">
      <c r="D93" t="s">
        <v>551</v>
      </c>
    </row>
    <row r="94" spans="4:4" x14ac:dyDescent="0.35">
      <c r="D94" t="s">
        <v>575</v>
      </c>
    </row>
    <row r="95" spans="4:4" x14ac:dyDescent="0.35">
      <c r="D95" t="s">
        <v>576</v>
      </c>
    </row>
    <row r="96" spans="4:4" x14ac:dyDescent="0.35">
      <c r="D96" t="s">
        <v>554</v>
      </c>
    </row>
    <row r="97" spans="4:4" x14ac:dyDescent="0.35">
      <c r="D97" t="s">
        <v>555</v>
      </c>
    </row>
    <row r="98" spans="4:4" x14ac:dyDescent="0.35">
      <c r="D98" t="s">
        <v>577</v>
      </c>
    </row>
    <row r="99" spans="4:4" x14ac:dyDescent="0.35">
      <c r="D99" t="s">
        <v>550</v>
      </c>
    </row>
    <row r="100" spans="4:4" x14ac:dyDescent="0.35">
      <c r="D100" t="s">
        <v>557</v>
      </c>
    </row>
    <row r="101" spans="4:4" x14ac:dyDescent="0.35">
      <c r="D101" t="s">
        <v>558</v>
      </c>
    </row>
    <row r="102" spans="4:4" x14ac:dyDescent="0.35">
      <c r="D102" t="s">
        <v>578</v>
      </c>
    </row>
    <row r="103" spans="4:4" x14ac:dyDescent="0.35">
      <c r="D103" t="s">
        <v>579</v>
      </c>
    </row>
    <row r="104" spans="4:4" x14ac:dyDescent="0.35">
      <c r="D104" t="s">
        <v>580</v>
      </c>
    </row>
    <row r="105" spans="4:4" x14ac:dyDescent="0.35">
      <c r="D105" t="s">
        <v>562</v>
      </c>
    </row>
    <row r="106" spans="4:4" x14ac:dyDescent="0.35">
      <c r="D106" t="s">
        <v>563</v>
      </c>
    </row>
    <row r="107" spans="4:4" x14ac:dyDescent="0.35">
      <c r="D107" t="s">
        <v>532</v>
      </c>
    </row>
    <row r="108" spans="4:4" x14ac:dyDescent="0.35">
      <c r="D108" t="s">
        <v>581</v>
      </c>
    </row>
    <row r="109" spans="4:4" x14ac:dyDescent="0.35">
      <c r="D109" t="s">
        <v>547</v>
      </c>
    </row>
    <row r="110" spans="4:4" x14ac:dyDescent="0.35">
      <c r="D110" t="s">
        <v>582</v>
      </c>
    </row>
    <row r="111" spans="4:4" x14ac:dyDescent="0.35">
      <c r="D111" t="s">
        <v>583</v>
      </c>
    </row>
    <row r="112" spans="4:4" x14ac:dyDescent="0.35">
      <c r="D112" t="s">
        <v>550</v>
      </c>
    </row>
    <row r="113" spans="4:4" x14ac:dyDescent="0.35">
      <c r="D113" t="s">
        <v>551</v>
      </c>
    </row>
    <row r="114" spans="4:4" x14ac:dyDescent="0.35">
      <c r="D114" t="s">
        <v>575</v>
      </c>
    </row>
    <row r="115" spans="4:4" x14ac:dyDescent="0.35">
      <c r="D115" t="s">
        <v>576</v>
      </c>
    </row>
    <row r="116" spans="4:4" x14ac:dyDescent="0.35">
      <c r="D116" t="s">
        <v>554</v>
      </c>
    </row>
    <row r="117" spans="4:4" x14ac:dyDescent="0.35">
      <c r="D117" t="s">
        <v>555</v>
      </c>
    </row>
    <row r="118" spans="4:4" x14ac:dyDescent="0.35">
      <c r="D118" t="s">
        <v>577</v>
      </c>
    </row>
    <row r="119" spans="4:4" x14ac:dyDescent="0.35">
      <c r="D119" t="s">
        <v>550</v>
      </c>
    </row>
    <row r="120" spans="4:4" x14ac:dyDescent="0.35">
      <c r="D120" t="s">
        <v>557</v>
      </c>
    </row>
    <row r="121" spans="4:4" x14ac:dyDescent="0.35">
      <c r="D121" t="s">
        <v>558</v>
      </c>
    </row>
    <row r="122" spans="4:4" x14ac:dyDescent="0.35">
      <c r="D122" t="s">
        <v>578</v>
      </c>
    </row>
    <row r="123" spans="4:4" x14ac:dyDescent="0.35">
      <c r="D123" t="s">
        <v>579</v>
      </c>
    </row>
    <row r="124" spans="4:4" x14ac:dyDescent="0.35">
      <c r="D124" t="s">
        <v>580</v>
      </c>
    </row>
    <row r="125" spans="4:4" x14ac:dyDescent="0.35">
      <c r="D125" t="s">
        <v>562</v>
      </c>
    </row>
    <row r="126" spans="4:4" x14ac:dyDescent="0.35">
      <c r="D126" t="s">
        <v>563</v>
      </c>
    </row>
    <row r="127" spans="4:4" x14ac:dyDescent="0.35">
      <c r="D127" t="s">
        <v>532</v>
      </c>
    </row>
    <row r="128" spans="4:4" x14ac:dyDescent="0.35">
      <c r="D128" t="s">
        <v>584</v>
      </c>
    </row>
    <row r="129" spans="4:4" x14ac:dyDescent="0.35">
      <c r="D129" t="s">
        <v>547</v>
      </c>
    </row>
    <row r="130" spans="4:4" x14ac:dyDescent="0.35">
      <c r="D130" t="s">
        <v>585</v>
      </c>
    </row>
    <row r="131" spans="4:4" x14ac:dyDescent="0.35">
      <c r="D131" t="s">
        <v>574</v>
      </c>
    </row>
    <row r="132" spans="4:4" x14ac:dyDescent="0.35">
      <c r="D132" t="s">
        <v>550</v>
      </c>
    </row>
    <row r="133" spans="4:4" x14ac:dyDescent="0.35">
      <c r="D133" t="s">
        <v>551</v>
      </c>
    </row>
    <row r="134" spans="4:4" x14ac:dyDescent="0.35">
      <c r="D134" t="s">
        <v>586</v>
      </c>
    </row>
    <row r="135" spans="4:4" x14ac:dyDescent="0.35">
      <c r="D135" t="s">
        <v>587</v>
      </c>
    </row>
    <row r="136" spans="4:4" x14ac:dyDescent="0.35">
      <c r="D136" t="s">
        <v>588</v>
      </c>
    </row>
    <row r="137" spans="4:4" x14ac:dyDescent="0.35">
      <c r="D137" t="s">
        <v>589</v>
      </c>
    </row>
    <row r="138" spans="4:4" x14ac:dyDescent="0.35">
      <c r="D138" t="s">
        <v>556</v>
      </c>
    </row>
    <row r="139" spans="4:4" x14ac:dyDescent="0.35">
      <c r="D139" t="s">
        <v>550</v>
      </c>
    </row>
    <row r="140" spans="4:4" x14ac:dyDescent="0.35">
      <c r="D140" t="s">
        <v>557</v>
      </c>
    </row>
    <row r="141" spans="4:4" x14ac:dyDescent="0.35">
      <c r="D141" t="s">
        <v>558</v>
      </c>
    </row>
    <row r="142" spans="4:4" x14ac:dyDescent="0.35">
      <c r="D142" t="s">
        <v>559</v>
      </c>
    </row>
    <row r="143" spans="4:4" x14ac:dyDescent="0.35">
      <c r="D143" t="s">
        <v>560</v>
      </c>
    </row>
    <row r="144" spans="4:4" x14ac:dyDescent="0.35">
      <c r="D144" t="s">
        <v>561</v>
      </c>
    </row>
    <row r="145" spans="4:4" x14ac:dyDescent="0.35">
      <c r="D145" t="s">
        <v>562</v>
      </c>
    </row>
    <row r="146" spans="4:4" x14ac:dyDescent="0.35">
      <c r="D146" t="s">
        <v>563</v>
      </c>
    </row>
    <row r="147" spans="4:4" x14ac:dyDescent="0.35">
      <c r="D147" t="s">
        <v>532</v>
      </c>
    </row>
    <row r="148" spans="4:4" x14ac:dyDescent="0.35">
      <c r="D148" t="s">
        <v>590</v>
      </c>
    </row>
    <row r="149" spans="4:4" x14ac:dyDescent="0.35">
      <c r="D149" t="s">
        <v>547</v>
      </c>
    </row>
    <row r="150" spans="4:4" x14ac:dyDescent="0.35">
      <c r="D150" t="s">
        <v>585</v>
      </c>
    </row>
    <row r="151" spans="4:4" x14ac:dyDescent="0.35">
      <c r="D151" t="s">
        <v>574</v>
      </c>
    </row>
    <row r="152" spans="4:4" x14ac:dyDescent="0.35">
      <c r="D152" t="s">
        <v>550</v>
      </c>
    </row>
    <row r="153" spans="4:4" x14ac:dyDescent="0.35">
      <c r="D153" t="s">
        <v>551</v>
      </c>
    </row>
    <row r="154" spans="4:4" x14ac:dyDescent="0.35">
      <c r="D154" t="s">
        <v>591</v>
      </c>
    </row>
    <row r="155" spans="4:4" x14ac:dyDescent="0.35">
      <c r="D155" t="s">
        <v>592</v>
      </c>
    </row>
    <row r="156" spans="4:4" x14ac:dyDescent="0.35">
      <c r="D156" t="s">
        <v>593</v>
      </c>
    </row>
    <row r="157" spans="4:4" x14ac:dyDescent="0.35">
      <c r="D157" t="s">
        <v>594</v>
      </c>
    </row>
    <row r="158" spans="4:4" x14ac:dyDescent="0.35">
      <c r="D158" t="s">
        <v>556</v>
      </c>
    </row>
    <row r="159" spans="4:4" x14ac:dyDescent="0.35">
      <c r="D159" t="s">
        <v>550</v>
      </c>
    </row>
    <row r="160" spans="4:4" x14ac:dyDescent="0.35">
      <c r="D160" t="s">
        <v>557</v>
      </c>
    </row>
    <row r="161" spans="4:4" x14ac:dyDescent="0.35">
      <c r="D161" t="s">
        <v>558</v>
      </c>
    </row>
    <row r="162" spans="4:4" x14ac:dyDescent="0.35">
      <c r="D162" t="s">
        <v>559</v>
      </c>
    </row>
    <row r="163" spans="4:4" x14ac:dyDescent="0.35">
      <c r="D163" t="s">
        <v>560</v>
      </c>
    </row>
    <row r="164" spans="4:4" x14ac:dyDescent="0.35">
      <c r="D164" t="s">
        <v>595</v>
      </c>
    </row>
    <row r="165" spans="4:4" x14ac:dyDescent="0.35">
      <c r="D165" t="s">
        <v>596</v>
      </c>
    </row>
    <row r="166" spans="4:4" x14ac:dyDescent="0.35">
      <c r="D166" t="s">
        <v>563</v>
      </c>
    </row>
    <row r="167" spans="4:4" x14ac:dyDescent="0.35">
      <c r="D167" t="s">
        <v>532</v>
      </c>
    </row>
    <row r="168" spans="4:4" x14ac:dyDescent="0.35">
      <c r="D168" t="s">
        <v>597</v>
      </c>
    </row>
    <row r="169" spans="4:4" x14ac:dyDescent="0.35">
      <c r="D169" t="s">
        <v>547</v>
      </c>
    </row>
    <row r="170" spans="4:4" x14ac:dyDescent="0.35">
      <c r="D170" t="s">
        <v>598</v>
      </c>
    </row>
    <row r="171" spans="4:4" x14ac:dyDescent="0.35">
      <c r="D171" t="s">
        <v>599</v>
      </c>
    </row>
    <row r="172" spans="4:4" x14ac:dyDescent="0.35">
      <c r="D172" t="s">
        <v>550</v>
      </c>
    </row>
    <row r="173" spans="4:4" x14ac:dyDescent="0.35">
      <c r="D173" t="s">
        <v>551</v>
      </c>
    </row>
    <row r="174" spans="4:4" x14ac:dyDescent="0.35">
      <c r="D174" t="s">
        <v>600</v>
      </c>
    </row>
    <row r="175" spans="4:4" x14ac:dyDescent="0.35">
      <c r="D175" t="s">
        <v>550</v>
      </c>
    </row>
    <row r="176" spans="4:4" x14ac:dyDescent="0.35">
      <c r="D176" t="s">
        <v>557</v>
      </c>
    </row>
    <row r="177" spans="4:4" x14ac:dyDescent="0.35">
      <c r="D177" t="s">
        <v>600</v>
      </c>
    </row>
    <row r="178" spans="4:4" x14ac:dyDescent="0.35">
      <c r="D178" t="s">
        <v>563</v>
      </c>
    </row>
    <row r="179" spans="4:4" x14ac:dyDescent="0.35">
      <c r="D179" t="s">
        <v>537</v>
      </c>
    </row>
    <row r="180" spans="4:4" x14ac:dyDescent="0.35">
      <c r="D180" t="s">
        <v>601</v>
      </c>
    </row>
    <row r="181" spans="4:4" x14ac:dyDescent="0.35">
      <c r="D181" t="s">
        <v>602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0"/>
  <sheetViews>
    <sheetView workbookViewId="0">
      <selection activeCell="A28" sqref="A28"/>
    </sheetView>
  </sheetViews>
  <sheetFormatPr defaultRowHeight="14.5" x14ac:dyDescent="0.35"/>
  <cols>
    <col min="1" max="1" width="34" customWidth="1"/>
    <col min="2" max="2" width="120" customWidth="1"/>
    <col min="3" max="3" width="16" customWidth="1"/>
  </cols>
  <sheetData>
    <row r="1" spans="1:4" ht="15.5" x14ac:dyDescent="0.35">
      <c r="A1" s="2" t="s">
        <v>501</v>
      </c>
      <c r="B1" s="2"/>
    </row>
    <row r="2" spans="1:4" x14ac:dyDescent="0.35">
      <c r="A2" s="1" t="s">
        <v>502</v>
      </c>
      <c r="B2" s="1" t="s">
        <v>503</v>
      </c>
    </row>
    <row r="3" spans="1:4" x14ac:dyDescent="0.35">
      <c r="A3" s="1" t="s">
        <v>504</v>
      </c>
      <c r="B3" s="1">
        <v>56</v>
      </c>
    </row>
    <row r="4" spans="1:4" x14ac:dyDescent="0.35">
      <c r="A4" s="1" t="s">
        <v>505</v>
      </c>
      <c r="B4" s="1">
        <v>49</v>
      </c>
    </row>
    <row r="5" spans="1:4" x14ac:dyDescent="0.35">
      <c r="A5" s="1" t="s">
        <v>506</v>
      </c>
      <c r="B5" s="1">
        <v>1</v>
      </c>
    </row>
    <row r="6" spans="1:4" x14ac:dyDescent="0.35">
      <c r="A6" s="1" t="s">
        <v>507</v>
      </c>
      <c r="B6" s="1">
        <v>6</v>
      </c>
    </row>
    <row r="7" spans="1:4" x14ac:dyDescent="0.35">
      <c r="A7" s="1" t="s">
        <v>508</v>
      </c>
      <c r="B7" s="1">
        <v>34</v>
      </c>
    </row>
    <row r="8" spans="1:4" x14ac:dyDescent="0.35">
      <c r="A8" s="1" t="s">
        <v>509</v>
      </c>
      <c r="B8" s="1" t="s">
        <v>510</v>
      </c>
    </row>
    <row r="9" spans="1:4" x14ac:dyDescent="0.35">
      <c r="A9" s="1" t="s">
        <v>509</v>
      </c>
      <c r="B9" s="1" t="s">
        <v>511</v>
      </c>
    </row>
    <row r="10" spans="1:4" ht="29" x14ac:dyDescent="0.35">
      <c r="A10" s="1" t="s">
        <v>512</v>
      </c>
      <c r="B10" s="1" t="s">
        <v>513</v>
      </c>
    </row>
    <row r="13" spans="1:4" x14ac:dyDescent="0.35">
      <c r="A13" s="3" t="s">
        <v>9</v>
      </c>
      <c r="B13" s="3" t="s">
        <v>514</v>
      </c>
      <c r="C13" s="3" t="s">
        <v>515</v>
      </c>
      <c r="D13" s="3" t="s">
        <v>516</v>
      </c>
    </row>
    <row r="14" spans="1:4" x14ac:dyDescent="0.35">
      <c r="A14" t="s">
        <v>70</v>
      </c>
      <c r="B14">
        <v>10</v>
      </c>
      <c r="C14" s="34">
        <v>41.1</v>
      </c>
      <c r="D14">
        <v>7</v>
      </c>
    </row>
    <row r="15" spans="1:4" x14ac:dyDescent="0.35">
      <c r="A15" t="s">
        <v>110</v>
      </c>
      <c r="B15">
        <v>1</v>
      </c>
      <c r="C15" s="34">
        <v>60</v>
      </c>
      <c r="D15">
        <v>1</v>
      </c>
    </row>
    <row r="16" spans="1:4" x14ac:dyDescent="0.35">
      <c r="A16" t="s">
        <v>122</v>
      </c>
      <c r="B16">
        <v>1</v>
      </c>
      <c r="C16" s="34">
        <v>20</v>
      </c>
      <c r="D16">
        <v>0</v>
      </c>
    </row>
    <row r="17" spans="1:4" x14ac:dyDescent="0.35">
      <c r="A17" t="s">
        <v>134</v>
      </c>
      <c r="B17">
        <v>31</v>
      </c>
      <c r="C17" s="34">
        <v>41.451612903225808</v>
      </c>
      <c r="D17">
        <v>19</v>
      </c>
    </row>
    <row r="18" spans="1:4" x14ac:dyDescent="0.35">
      <c r="A18" t="s">
        <v>284</v>
      </c>
      <c r="B18">
        <v>7</v>
      </c>
      <c r="C18" s="34">
        <v>48.285714285714278</v>
      </c>
      <c r="D18">
        <v>6</v>
      </c>
    </row>
    <row r="19" spans="1:4" x14ac:dyDescent="0.35">
      <c r="A19" t="s">
        <v>41</v>
      </c>
      <c r="B19">
        <v>2</v>
      </c>
      <c r="C19" s="34">
        <v>14</v>
      </c>
      <c r="D19">
        <v>0</v>
      </c>
    </row>
    <row r="20" spans="1:4" x14ac:dyDescent="0.35">
      <c r="A20" t="s">
        <v>414</v>
      </c>
      <c r="B20">
        <v>4</v>
      </c>
      <c r="C20" s="34">
        <v>29.25</v>
      </c>
      <c r="D20">
        <v>1</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Unified_FMECA</vt:lpstr>
      <vt:lpstr>FMECA-Policy</vt:lpstr>
      <vt:lpstr>Summary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Ian Fitzpatrick</cp:lastModifiedBy>
  <dcterms:created xsi:type="dcterms:W3CDTF">2026-03-19T07:28:16Z</dcterms:created>
  <dcterms:modified xsi:type="dcterms:W3CDTF">2026-06-16T02:43:15Z</dcterms:modified>
</cp:coreProperties>
</file>